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tables/table1.xml" ContentType="application/vnd.openxmlformats-officedocument.spreadsheetml.table+xml"/>
  <Override PartName="/xl/customProperty10.bin" ContentType="application/vnd.openxmlformats-officedocument.spreadsheetml.customProperty"/>
  <Override PartName="/xl/tables/table2.xml" ContentType="application/vnd.openxmlformats-officedocument.spreadsheetml.table+xml"/>
  <Override PartName="/xl/customProperty11.bin" ContentType="application/vnd.openxmlformats-officedocument.spreadsheetml.customProperty"/>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atl-fs.audits.ga.gov\groups\fad\LEAs\FY25\Resources\5. Tax Confirmations\"/>
    </mc:Choice>
  </mc:AlternateContent>
  <xr:revisionPtr revIDLastSave="0" documentId="13_ncr:1_{CC141327-C619-426C-9B5F-B65A7EDD2FAB}" xr6:coauthVersionLast="47" xr6:coauthVersionMax="47" xr10:uidLastSave="{00000000-0000-0000-0000-000000000000}"/>
  <bookViews>
    <workbookView xWindow="19092" yWindow="-108" windowWidth="23256" windowHeight="12456" xr2:uid="{2C106435-E06D-4F8D-BC0F-9FFCB943F129}"/>
  </bookViews>
  <sheets>
    <sheet name="comm" sheetId="10" r:id="rId1"/>
    <sheet name="Tax Abatement" sheetId="29" r:id="rId2"/>
    <sheet name="all taxes-12 month" sheetId="25" r:id="rId3"/>
    <sheet name="all taxes-2 month" sheetId="30" r:id="rId4"/>
    <sheet name="all taxes-delinquent" sheetId="31" r:id="rId5"/>
    <sheet name="12 Month (Detail)" sheetId="28" r:id="rId6"/>
    <sheet name="12 Month (Detail) - cont" sheetId="27" r:id="rId7"/>
    <sheet name="2 Month (Detail)" sheetId="26" r:id="rId8"/>
    <sheet name="TAX_CONF_DTL" sheetId="33" state="hidden" r:id="rId9"/>
    <sheet name="TAX_CONF_HD" sheetId="34" state="hidden" r:id="rId10"/>
    <sheet name="School District Listing" sheetId="32" state="hidden" r:id="rId11"/>
  </sheets>
  <definedNames>
    <definedName name="_xlnm._FilterDatabase" localSheetId="10" hidden="1">'School District Listing'!$A$1:$B$201</definedName>
    <definedName name="EntityID">TBL_TAX_CONF_HD[ENTITY_ID]</definedName>
    <definedName name="FY">TBL_TAX_CONF_HD[FISCAL_YEAR]</definedName>
    <definedName name="School_District">'School District Listing'!$B$2:$B$201</definedName>
    <definedName name="SD_SearchTerm">'School District Listing'!$D$1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2" i="30" l="1"/>
  <c r="G28" i="30"/>
  <c r="I30" i="25"/>
  <c r="G30" i="25"/>
  <c r="F45" i="29"/>
  <c r="L31" i="10"/>
  <c r="L30" i="10"/>
  <c r="S50" i="30"/>
  <c r="Q50" i="30"/>
  <c r="O50" i="30"/>
  <c r="M50" i="30"/>
  <c r="K50" i="30"/>
  <c r="I50" i="30"/>
  <c r="G50" i="30"/>
  <c r="S26" i="30"/>
  <c r="Q26" i="30"/>
  <c r="O26" i="30"/>
  <c r="M26" i="30"/>
  <c r="K26" i="30"/>
  <c r="I26" i="30"/>
  <c r="G26" i="30"/>
  <c r="L29" i="10"/>
  <c r="I28" i="25"/>
  <c r="G28" i="25"/>
  <c r="I45" i="10"/>
  <c r="M2" i="34" s="1"/>
  <c r="M25" i="10"/>
  <c r="G23" i="31"/>
  <c r="I17" i="30"/>
  <c r="E261" i="33"/>
  <c r="E260" i="33"/>
  <c r="F260" i="33" s="1"/>
  <c r="E259" i="33"/>
  <c r="F259" i="33" s="1"/>
  <c r="E258" i="33"/>
  <c r="F258" i="33" s="1"/>
  <c r="E257" i="33"/>
  <c r="F257" i="33" s="1"/>
  <c r="E256" i="33"/>
  <c r="F256" i="33" s="1"/>
  <c r="E255" i="33"/>
  <c r="F255" i="33" s="1"/>
  <c r="E254" i="33"/>
  <c r="F254" i="33" s="1"/>
  <c r="E253" i="33"/>
  <c r="F253" i="33" s="1"/>
  <c r="E252" i="33"/>
  <c r="F252" i="33" s="1"/>
  <c r="E251" i="33"/>
  <c r="F251" i="33" s="1"/>
  <c r="E250" i="33"/>
  <c r="F250" i="33" s="1"/>
  <c r="E239" i="33"/>
  <c r="F239" i="33" s="1"/>
  <c r="E240" i="33"/>
  <c r="F240" i="33" s="1"/>
  <c r="E241" i="33"/>
  <c r="F241" i="33" s="1"/>
  <c r="E242" i="33"/>
  <c r="F242" i="33" s="1"/>
  <c r="E243" i="33"/>
  <c r="F243" i="33" s="1"/>
  <c r="E244" i="33"/>
  <c r="F244" i="33" s="1"/>
  <c r="E245" i="33"/>
  <c r="F245" i="33" s="1"/>
  <c r="E246" i="33"/>
  <c r="F246" i="33" s="1"/>
  <c r="E247" i="33"/>
  <c r="F247" i="33" s="1"/>
  <c r="E248" i="33"/>
  <c r="F248" i="33" s="1"/>
  <c r="E249" i="33"/>
  <c r="E238" i="33"/>
  <c r="F238" i="33" s="1"/>
  <c r="G42" i="31"/>
  <c r="I42" i="31"/>
  <c r="E226" i="33"/>
  <c r="F226" i="33" s="1"/>
  <c r="E227" i="33"/>
  <c r="F227" i="33" s="1"/>
  <c r="E228" i="33"/>
  <c r="F228" i="33" s="1"/>
  <c r="E229" i="33"/>
  <c r="F229" i="33" s="1"/>
  <c r="E230" i="33"/>
  <c r="F230" i="33" s="1"/>
  <c r="E231" i="33"/>
  <c r="F231" i="33" s="1"/>
  <c r="E232" i="33"/>
  <c r="F232" i="33" s="1"/>
  <c r="E233" i="33"/>
  <c r="F233" i="33" s="1"/>
  <c r="E234" i="33"/>
  <c r="F234" i="33" s="1"/>
  <c r="E235" i="33"/>
  <c r="F235" i="33" s="1"/>
  <c r="E236" i="33"/>
  <c r="F236" i="33" s="1"/>
  <c r="E237" i="33"/>
  <c r="E225" i="33"/>
  <c r="F225" i="33" s="1"/>
  <c r="E223" i="33"/>
  <c r="F223" i="33" s="1"/>
  <c r="E224" i="33"/>
  <c r="E213" i="33"/>
  <c r="F213" i="33" s="1"/>
  <c r="E214" i="33"/>
  <c r="F214" i="33" s="1"/>
  <c r="E215" i="33"/>
  <c r="F215" i="33" s="1"/>
  <c r="E216" i="33"/>
  <c r="F216" i="33" s="1"/>
  <c r="E217" i="33"/>
  <c r="F217" i="33" s="1"/>
  <c r="E218" i="33"/>
  <c r="F218" i="33" s="1"/>
  <c r="E219" i="33"/>
  <c r="F219" i="33" s="1"/>
  <c r="E220" i="33"/>
  <c r="F220" i="33" s="1"/>
  <c r="E221" i="33"/>
  <c r="F221" i="33" s="1"/>
  <c r="E222" i="33"/>
  <c r="F222" i="33" s="1"/>
  <c r="E212" i="33"/>
  <c r="F212" i="33" s="1"/>
  <c r="F153" i="33"/>
  <c r="E200" i="33"/>
  <c r="F200" i="33" s="1"/>
  <c r="E201" i="33"/>
  <c r="F201" i="33" s="1"/>
  <c r="E202" i="33"/>
  <c r="F202" i="33" s="1"/>
  <c r="E203" i="33"/>
  <c r="F203" i="33" s="1"/>
  <c r="E204" i="33"/>
  <c r="F204" i="33" s="1"/>
  <c r="E205" i="33"/>
  <c r="F205" i="33" s="1"/>
  <c r="E206" i="33"/>
  <c r="F206" i="33" s="1"/>
  <c r="E207" i="33"/>
  <c r="F207" i="33" s="1"/>
  <c r="E208" i="33"/>
  <c r="F208" i="33" s="1"/>
  <c r="E209" i="33"/>
  <c r="F209" i="33" s="1"/>
  <c r="E210" i="33"/>
  <c r="F210" i="33" s="1"/>
  <c r="E211" i="33"/>
  <c r="E199" i="33"/>
  <c r="F199" i="33" s="1"/>
  <c r="E187" i="33"/>
  <c r="F187" i="33" s="1"/>
  <c r="E188" i="33"/>
  <c r="F188" i="33" s="1"/>
  <c r="E189" i="33"/>
  <c r="F189" i="33" s="1"/>
  <c r="E190" i="33"/>
  <c r="F190" i="33" s="1"/>
  <c r="E191" i="33"/>
  <c r="F191" i="33" s="1"/>
  <c r="E192" i="33"/>
  <c r="F192" i="33" s="1"/>
  <c r="E193" i="33"/>
  <c r="F193" i="33" s="1"/>
  <c r="E194" i="33"/>
  <c r="F194" i="33" s="1"/>
  <c r="E195" i="33"/>
  <c r="F195" i="33" s="1"/>
  <c r="E196" i="33"/>
  <c r="F196" i="33" s="1"/>
  <c r="E197" i="33"/>
  <c r="F197" i="33" s="1"/>
  <c r="E198" i="33"/>
  <c r="E186" i="33"/>
  <c r="F186" i="33" s="1"/>
  <c r="E174" i="33"/>
  <c r="E175" i="33"/>
  <c r="E176" i="33"/>
  <c r="E177" i="33"/>
  <c r="E178" i="33"/>
  <c r="E179" i="33"/>
  <c r="E180" i="33"/>
  <c r="E181" i="33"/>
  <c r="E182" i="33"/>
  <c r="E183" i="33"/>
  <c r="E184" i="33"/>
  <c r="E185" i="33"/>
  <c r="E173" i="33"/>
  <c r="E161" i="33"/>
  <c r="F161" i="33" s="1"/>
  <c r="E162" i="33"/>
  <c r="F162" i="33" s="1"/>
  <c r="E163" i="33"/>
  <c r="F163" i="33" s="1"/>
  <c r="E164" i="33"/>
  <c r="F164" i="33" s="1"/>
  <c r="E165" i="33"/>
  <c r="F165" i="33" s="1"/>
  <c r="E166" i="33"/>
  <c r="F166" i="33" s="1"/>
  <c r="E167" i="33"/>
  <c r="F167" i="33" s="1"/>
  <c r="E168" i="33"/>
  <c r="F168" i="33" s="1"/>
  <c r="E169" i="33"/>
  <c r="F169" i="33" s="1"/>
  <c r="E170" i="33"/>
  <c r="F170" i="33" s="1"/>
  <c r="E171" i="33"/>
  <c r="F171" i="33" s="1"/>
  <c r="E172" i="33"/>
  <c r="E160" i="33"/>
  <c r="F160" i="33" s="1"/>
  <c r="E148" i="33"/>
  <c r="F148" i="33" s="1"/>
  <c r="E149" i="33"/>
  <c r="F149" i="33" s="1"/>
  <c r="E150" i="33"/>
  <c r="F150" i="33" s="1"/>
  <c r="E151" i="33"/>
  <c r="F151" i="33" s="1"/>
  <c r="E152" i="33"/>
  <c r="F152" i="33" s="1"/>
  <c r="E153" i="33"/>
  <c r="E154" i="33"/>
  <c r="F154" i="33" s="1"/>
  <c r="E155" i="33"/>
  <c r="F155" i="33" s="1"/>
  <c r="E156" i="33"/>
  <c r="F156" i="33" s="1"/>
  <c r="E157" i="33"/>
  <c r="F157" i="33" s="1"/>
  <c r="E158" i="33"/>
  <c r="F158" i="33" s="1"/>
  <c r="E159" i="33"/>
  <c r="E147" i="33"/>
  <c r="F147" i="33" s="1"/>
  <c r="E135" i="33"/>
  <c r="E136" i="33"/>
  <c r="E137" i="33"/>
  <c r="E138" i="33"/>
  <c r="E139" i="33"/>
  <c r="E140" i="33"/>
  <c r="E141" i="33"/>
  <c r="E142" i="33"/>
  <c r="E143" i="33"/>
  <c r="E144" i="33"/>
  <c r="E145" i="33"/>
  <c r="E146" i="33"/>
  <c r="E134" i="33"/>
  <c r="E122" i="33"/>
  <c r="E123" i="33"/>
  <c r="E124" i="33"/>
  <c r="E125" i="33"/>
  <c r="E126" i="33"/>
  <c r="E127" i="33"/>
  <c r="E128" i="33"/>
  <c r="E129" i="33"/>
  <c r="E130" i="33"/>
  <c r="E131" i="33"/>
  <c r="E132" i="33"/>
  <c r="E133" i="33"/>
  <c r="E121" i="33"/>
  <c r="E109" i="33"/>
  <c r="F109" i="33" s="1"/>
  <c r="E110" i="33"/>
  <c r="F110" i="33" s="1"/>
  <c r="E111" i="33"/>
  <c r="F111" i="33" s="1"/>
  <c r="E112" i="33"/>
  <c r="F112" i="33" s="1"/>
  <c r="E113" i="33"/>
  <c r="F113" i="33" s="1"/>
  <c r="E114" i="33"/>
  <c r="F114" i="33" s="1"/>
  <c r="E115" i="33"/>
  <c r="F115" i="33" s="1"/>
  <c r="E116" i="33"/>
  <c r="F116" i="33" s="1"/>
  <c r="E117" i="33"/>
  <c r="F117" i="33" s="1"/>
  <c r="E118" i="33"/>
  <c r="F118" i="33" s="1"/>
  <c r="E119" i="33"/>
  <c r="F119" i="33" s="1"/>
  <c r="E120" i="33"/>
  <c r="E108" i="33"/>
  <c r="F108" i="33" s="1"/>
  <c r="E96" i="33"/>
  <c r="F96" i="33" s="1"/>
  <c r="E97" i="33"/>
  <c r="F97" i="33" s="1"/>
  <c r="E98" i="33"/>
  <c r="F98" i="33" s="1"/>
  <c r="E99" i="33"/>
  <c r="F99" i="33" s="1"/>
  <c r="E100" i="33"/>
  <c r="F100" i="33" s="1"/>
  <c r="E101" i="33"/>
  <c r="F101" i="33" s="1"/>
  <c r="E102" i="33"/>
  <c r="F102" i="33" s="1"/>
  <c r="E103" i="33"/>
  <c r="F103" i="33" s="1"/>
  <c r="E104" i="33"/>
  <c r="F104" i="33" s="1"/>
  <c r="E105" i="33"/>
  <c r="F105" i="33" s="1"/>
  <c r="E106" i="33"/>
  <c r="F106" i="33" s="1"/>
  <c r="E107" i="33"/>
  <c r="E95" i="33"/>
  <c r="F95" i="33" s="1"/>
  <c r="E83" i="33"/>
  <c r="E84" i="33"/>
  <c r="E85" i="33"/>
  <c r="E86" i="33"/>
  <c r="E87" i="33"/>
  <c r="E88" i="33"/>
  <c r="E89" i="33"/>
  <c r="E90" i="33"/>
  <c r="E91" i="33"/>
  <c r="E92" i="33"/>
  <c r="E93" i="33"/>
  <c r="E94" i="33"/>
  <c r="E82" i="33"/>
  <c r="E81" i="33"/>
  <c r="E80" i="33"/>
  <c r="F80" i="33" s="1"/>
  <c r="E79" i="33"/>
  <c r="F79" i="33" s="1"/>
  <c r="E78" i="33"/>
  <c r="F78" i="33" s="1"/>
  <c r="E77" i="33"/>
  <c r="F77" i="33" s="1"/>
  <c r="E76" i="33"/>
  <c r="F76" i="33" s="1"/>
  <c r="E75" i="33"/>
  <c r="F75" i="33" s="1"/>
  <c r="E74" i="33"/>
  <c r="F74" i="33" s="1"/>
  <c r="E73" i="33"/>
  <c r="F73" i="33" s="1"/>
  <c r="E72" i="33"/>
  <c r="F72" i="33" s="1"/>
  <c r="E71" i="33"/>
  <c r="F71" i="33" s="1"/>
  <c r="E70" i="33"/>
  <c r="F70" i="33" s="1"/>
  <c r="E69" i="33"/>
  <c r="F69" i="33" s="1"/>
  <c r="E68" i="33"/>
  <c r="E67" i="33"/>
  <c r="F67" i="33" s="1"/>
  <c r="E66" i="33"/>
  <c r="F66" i="33" s="1"/>
  <c r="E65" i="33"/>
  <c r="F65" i="33" s="1"/>
  <c r="E64" i="33"/>
  <c r="F64" i="33" s="1"/>
  <c r="E63" i="33"/>
  <c r="F63" i="33" s="1"/>
  <c r="E62" i="33"/>
  <c r="F62" i="33" s="1"/>
  <c r="E61" i="33"/>
  <c r="F61" i="33" s="1"/>
  <c r="E60" i="33"/>
  <c r="F60" i="33" s="1"/>
  <c r="E59" i="33"/>
  <c r="F59" i="33" s="1"/>
  <c r="E58" i="33"/>
  <c r="F58" i="33" s="1"/>
  <c r="E57" i="33"/>
  <c r="F57" i="33" s="1"/>
  <c r="E56" i="33"/>
  <c r="F56" i="33" s="1"/>
  <c r="E55" i="33"/>
  <c r="E54" i="33"/>
  <c r="E53" i="33"/>
  <c r="E52" i="33"/>
  <c r="E51" i="33"/>
  <c r="E50" i="33"/>
  <c r="E49" i="33"/>
  <c r="E48" i="33"/>
  <c r="E47" i="33"/>
  <c r="E46" i="33"/>
  <c r="E45" i="33"/>
  <c r="E44" i="33"/>
  <c r="E43" i="33"/>
  <c r="E31" i="33"/>
  <c r="E32" i="33"/>
  <c r="E33" i="33"/>
  <c r="E34" i="33"/>
  <c r="E35" i="33"/>
  <c r="E36" i="33"/>
  <c r="E37" i="33"/>
  <c r="E38" i="33"/>
  <c r="E39" i="33"/>
  <c r="E40" i="33"/>
  <c r="E41" i="33"/>
  <c r="E42" i="33"/>
  <c r="E30" i="33"/>
  <c r="E17" i="33"/>
  <c r="F17" i="33" s="1"/>
  <c r="E18" i="33"/>
  <c r="F18" i="33" s="1"/>
  <c r="E19" i="33"/>
  <c r="F19" i="33" s="1"/>
  <c r="E20" i="33"/>
  <c r="F20" i="33" s="1"/>
  <c r="E21" i="33"/>
  <c r="F21" i="33" s="1"/>
  <c r="E22" i="33"/>
  <c r="F22" i="33" s="1"/>
  <c r="E23" i="33"/>
  <c r="F23" i="33" s="1"/>
  <c r="E24" i="33"/>
  <c r="F24" i="33" s="1"/>
  <c r="E25" i="33"/>
  <c r="F25" i="33" s="1"/>
  <c r="E26" i="33"/>
  <c r="F26" i="33" s="1"/>
  <c r="E27" i="33"/>
  <c r="F27" i="33" s="1"/>
  <c r="E28" i="33"/>
  <c r="F28" i="33" s="1"/>
  <c r="E29" i="33"/>
  <c r="E16" i="33"/>
  <c r="F16" i="33" s="1"/>
  <c r="E15" i="33"/>
  <c r="E3" i="33"/>
  <c r="F3" i="33" s="1"/>
  <c r="E4" i="33"/>
  <c r="F4" i="33" s="1"/>
  <c r="E5" i="33"/>
  <c r="F5" i="33" s="1"/>
  <c r="E6" i="33"/>
  <c r="F6" i="33" s="1"/>
  <c r="E7" i="33"/>
  <c r="F7" i="33" s="1"/>
  <c r="E8" i="33"/>
  <c r="F8" i="33" s="1"/>
  <c r="E9" i="33"/>
  <c r="F9" i="33" s="1"/>
  <c r="E10" i="33"/>
  <c r="F10" i="33" s="1"/>
  <c r="E11" i="33"/>
  <c r="F11" i="33" s="1"/>
  <c r="E12" i="33"/>
  <c r="F12" i="33" s="1"/>
  <c r="E13" i="33"/>
  <c r="F13" i="33" s="1"/>
  <c r="E14" i="33"/>
  <c r="F14" i="33" s="1"/>
  <c r="E2" i="33"/>
  <c r="F2" i="33" s="1"/>
  <c r="B2" i="34"/>
  <c r="B259" i="33" s="1" a="1"/>
  <c r="B259" i="33" s="1"/>
  <c r="P2" i="34"/>
  <c r="O2" i="34"/>
  <c r="N2" i="34"/>
  <c r="L2" i="34"/>
  <c r="K2" i="34"/>
  <c r="J2" i="34"/>
  <c r="I2" i="34"/>
  <c r="H2" i="34"/>
  <c r="G2" i="34"/>
  <c r="F2" i="34"/>
  <c r="E2" i="34"/>
  <c r="C2" i="34" a="1"/>
  <c r="C2" i="34" s="1"/>
  <c r="I45" i="29" l="1"/>
  <c r="F211" i="33"/>
  <c r="F172" i="33"/>
  <c r="B228" i="33" a="1"/>
  <c r="B228" i="33" s="1"/>
  <c r="B235" i="33" a="1"/>
  <c r="B235" i="33" s="1"/>
  <c r="B219" i="33" a="1"/>
  <c r="B219" i="33" s="1"/>
  <c r="B203" i="33" a="1"/>
  <c r="B203" i="33" s="1"/>
  <c r="B188" i="33" a="1"/>
  <c r="B188" i="33" s="1"/>
  <c r="B172" i="33" a="1"/>
  <c r="B172" i="33" s="1"/>
  <c r="B156" i="33" a="1"/>
  <c r="B156" i="33" s="1"/>
  <c r="B140" i="33" a="1"/>
  <c r="B140" i="33" s="1"/>
  <c r="B124" i="33" a="1"/>
  <c r="B124" i="33" s="1"/>
  <c r="B109" i="33" a="1"/>
  <c r="B109" i="33" s="1"/>
  <c r="B93" i="33" a="1"/>
  <c r="B93" i="33" s="1"/>
  <c r="B77" i="33" a="1"/>
  <c r="B77" i="33" s="1"/>
  <c r="B61" i="33" a="1"/>
  <c r="B61" i="33" s="1"/>
  <c r="B45" i="33" a="1"/>
  <c r="B45" i="33" s="1"/>
  <c r="B29" i="33" a="1"/>
  <c r="B29" i="33" s="1"/>
  <c r="B21" i="33" a="1"/>
  <c r="B21" i="33" s="1"/>
  <c r="B5" i="33" a="1"/>
  <c r="B5" i="33" s="1"/>
  <c r="B252" i="33" a="1"/>
  <c r="B252" i="33" s="1"/>
  <c r="B260" i="33" a="1"/>
  <c r="B260" i="33" s="1"/>
  <c r="B212" i="33" a="1"/>
  <c r="B212" i="33" s="1"/>
  <c r="B243" i="33" a="1"/>
  <c r="B243" i="33" s="1"/>
  <c r="B227" i="33" a="1"/>
  <c r="B227" i="33" s="1"/>
  <c r="B211" i="33" a="1"/>
  <c r="B211" i="33" s="1"/>
  <c r="B195" i="33" a="1"/>
  <c r="B195" i="33" s="1"/>
  <c r="B180" i="33" a="1"/>
  <c r="B180" i="33" s="1"/>
  <c r="B164" i="33" a="1"/>
  <c r="B164" i="33" s="1"/>
  <c r="B148" i="33" a="1"/>
  <c r="B148" i="33" s="1"/>
  <c r="B132" i="33" a="1"/>
  <c r="B132" i="33" s="1"/>
  <c r="B117" i="33" a="1"/>
  <c r="B117" i="33" s="1"/>
  <c r="B101" i="33" a="1"/>
  <c r="B101" i="33" s="1"/>
  <c r="B85" i="33" a="1"/>
  <c r="B85" i="33" s="1"/>
  <c r="B69" i="33" a="1"/>
  <c r="B69" i="33" s="1"/>
  <c r="B53" i="33" a="1"/>
  <c r="B53" i="33" s="1"/>
  <c r="B37" i="33" a="1"/>
  <c r="B37" i="33" s="1"/>
  <c r="B13" i="33" a="1"/>
  <c r="B13" i="33" s="1"/>
  <c r="B244" i="33" a="1"/>
  <c r="B244" i="33" s="1"/>
  <c r="B242" i="33" a="1"/>
  <c r="B242" i="33" s="1"/>
  <c r="B234" i="33" a="1"/>
  <c r="B234" i="33" s="1"/>
  <c r="B226" i="33" a="1"/>
  <c r="B226" i="33" s="1"/>
  <c r="B218" i="33" a="1"/>
  <c r="B218" i="33" s="1"/>
  <c r="B210" i="33" a="1"/>
  <c r="B210" i="33" s="1"/>
  <c r="B202" i="33" a="1"/>
  <c r="B202" i="33" s="1"/>
  <c r="B194" i="33" a="1"/>
  <c r="B194" i="33" s="1"/>
  <c r="B187" i="33" a="1"/>
  <c r="B187" i="33" s="1"/>
  <c r="B179" i="33" a="1"/>
  <c r="B179" i="33" s="1"/>
  <c r="B171" i="33" a="1"/>
  <c r="B171" i="33" s="1"/>
  <c r="B163" i="33" a="1"/>
  <c r="B163" i="33" s="1"/>
  <c r="B155" i="33" a="1"/>
  <c r="B155" i="33" s="1"/>
  <c r="B147" i="33" a="1"/>
  <c r="B147" i="33" s="1"/>
  <c r="B139" i="33" a="1"/>
  <c r="B139" i="33" s="1"/>
  <c r="B131" i="33" a="1"/>
  <c r="B131" i="33" s="1"/>
  <c r="B116" i="33" a="1"/>
  <c r="B116" i="33" s="1"/>
  <c r="B108" i="33" a="1"/>
  <c r="B108" i="33" s="1"/>
  <c r="B100" i="33" a="1"/>
  <c r="B100" i="33" s="1"/>
  <c r="B92" i="33" a="1"/>
  <c r="B92" i="33" s="1"/>
  <c r="B84" i="33" a="1"/>
  <c r="B84" i="33" s="1"/>
  <c r="B76" i="33" a="1"/>
  <c r="B76" i="33" s="1"/>
  <c r="B68" i="33" a="1"/>
  <c r="B68" i="33" s="1"/>
  <c r="B60" i="33" a="1"/>
  <c r="B60" i="33" s="1"/>
  <c r="B52" i="33" a="1"/>
  <c r="B52" i="33" s="1"/>
  <c r="B44" i="33" a="1"/>
  <c r="B44" i="33" s="1"/>
  <c r="B36" i="33" a="1"/>
  <c r="B36" i="33" s="1"/>
  <c r="B28" i="33" a="1"/>
  <c r="B28" i="33" s="1"/>
  <c r="B20" i="33" a="1"/>
  <c r="B20" i="33" s="1"/>
  <c r="B12" i="33" a="1"/>
  <c r="B12" i="33" s="1"/>
  <c r="B4" i="33" a="1"/>
  <c r="B4" i="33" s="1"/>
  <c r="B245" i="33" a="1"/>
  <c r="B245" i="33" s="1"/>
  <c r="B253" i="33" a="1"/>
  <c r="B253" i="33" s="1"/>
  <c r="B261" i="33" a="1"/>
  <c r="B261" i="33" s="1"/>
  <c r="B217" i="33" a="1"/>
  <c r="B217" i="33" s="1"/>
  <c r="B186" i="33" a="1"/>
  <c r="B186" i="33" s="1"/>
  <c r="B162" i="33" a="1"/>
  <c r="B162" i="33" s="1"/>
  <c r="B130" i="33" a="1"/>
  <c r="B130" i="33" s="1"/>
  <c r="B123" i="33" a="1"/>
  <c r="B123" i="33" s="1"/>
  <c r="B107" i="33" a="1"/>
  <c r="B107" i="33" s="1"/>
  <c r="B75" i="33" a="1"/>
  <c r="B75" i="33" s="1"/>
  <c r="B67" i="33" a="1"/>
  <c r="B67" i="33" s="1"/>
  <c r="B59" i="33" a="1"/>
  <c r="B59" i="33" s="1"/>
  <c r="B51" i="33" a="1"/>
  <c r="B51" i="33" s="1"/>
  <c r="B43" i="33" a="1"/>
  <c r="B43" i="33" s="1"/>
  <c r="B35" i="33" a="1"/>
  <c r="B35" i="33" s="1"/>
  <c r="B27" i="33" a="1"/>
  <c r="B27" i="33" s="1"/>
  <c r="B19" i="33" a="1"/>
  <c r="B19" i="33" s="1"/>
  <c r="B11" i="33" a="1"/>
  <c r="B11" i="33" s="1"/>
  <c r="B3" i="33" a="1"/>
  <c r="B3" i="33" s="1"/>
  <c r="B246" i="33" a="1"/>
  <c r="B246" i="33" s="1"/>
  <c r="B254" i="33" a="1"/>
  <c r="B254" i="33" s="1"/>
  <c r="B220" i="33" a="1"/>
  <c r="B220" i="33" s="1"/>
  <c r="B241" i="33" a="1"/>
  <c r="B241" i="33" s="1"/>
  <c r="B209" i="33" a="1"/>
  <c r="B209" i="33" s="1"/>
  <c r="B170" i="33" a="1"/>
  <c r="B170" i="33" s="1"/>
  <c r="B115" i="33" a="1"/>
  <c r="B115" i="33" s="1"/>
  <c r="B240" i="33" a="1"/>
  <c r="B240" i="33" s="1"/>
  <c r="B200" i="33" a="1"/>
  <c r="B200" i="33" s="1"/>
  <c r="B153" i="33" a="1"/>
  <c r="B153" i="33" s="1"/>
  <c r="B98" i="33" a="1"/>
  <c r="B98" i="33" s="1"/>
  <c r="B66" i="33" a="1"/>
  <c r="B66" i="33" s="1"/>
  <c r="B42" i="33" a="1"/>
  <c r="B42" i="33" s="1"/>
  <c r="B26" i="33" a="1"/>
  <c r="B26" i="33" s="1"/>
  <c r="B2" i="33" a="1"/>
  <c r="B2" i="33" s="1"/>
  <c r="B247" i="33" a="1"/>
  <c r="B247" i="33" s="1"/>
  <c r="B255" i="33" a="1"/>
  <c r="B255" i="33" s="1"/>
  <c r="B181" i="33" a="1"/>
  <c r="B181" i="33" s="1"/>
  <c r="B201" i="33" a="1"/>
  <c r="B201" i="33" s="1"/>
  <c r="B154" i="33" a="1"/>
  <c r="B154" i="33" s="1"/>
  <c r="B99" i="33" a="1"/>
  <c r="B99" i="33" s="1"/>
  <c r="B216" i="33" a="1"/>
  <c r="B216" i="33" s="1"/>
  <c r="B177" i="33" a="1"/>
  <c r="B177" i="33" s="1"/>
  <c r="B145" i="33" a="1"/>
  <c r="B145" i="33" s="1"/>
  <c r="B106" i="33" a="1"/>
  <c r="B106" i="33" s="1"/>
  <c r="B74" i="33" a="1"/>
  <c r="B74" i="33" s="1"/>
  <c r="B34" i="33" a="1"/>
  <c r="B34" i="33" s="1"/>
  <c r="B239" i="33" a="1"/>
  <c r="B239" i="33" s="1"/>
  <c r="B231" i="33" a="1"/>
  <c r="B231" i="33" s="1"/>
  <c r="B223" i="33" a="1"/>
  <c r="B223" i="33" s="1"/>
  <c r="B215" i="33" a="1"/>
  <c r="B215" i="33" s="1"/>
  <c r="B207" i="33" a="1"/>
  <c r="B207" i="33" s="1"/>
  <c r="B199" i="33" a="1"/>
  <c r="B199" i="33" s="1"/>
  <c r="B191" i="33" a="1"/>
  <c r="B191" i="33" s="1"/>
  <c r="B184" i="33" a="1"/>
  <c r="B184" i="33" s="1"/>
  <c r="B176" i="33" a="1"/>
  <c r="B176" i="33" s="1"/>
  <c r="B168" i="33" a="1"/>
  <c r="B168" i="33" s="1"/>
  <c r="B160" i="33" a="1"/>
  <c r="B160" i="33" s="1"/>
  <c r="B152" i="33" a="1"/>
  <c r="B152" i="33" s="1"/>
  <c r="B144" i="33" a="1"/>
  <c r="B144" i="33" s="1"/>
  <c r="B136" i="33" a="1"/>
  <c r="B136" i="33" s="1"/>
  <c r="B128" i="33" a="1"/>
  <c r="B128" i="33" s="1"/>
  <c r="B121" i="33" a="1"/>
  <c r="B121" i="33" s="1"/>
  <c r="B113" i="33" a="1"/>
  <c r="B113" i="33" s="1"/>
  <c r="B105" i="33" a="1"/>
  <c r="B105" i="33" s="1"/>
  <c r="B97" i="33" a="1"/>
  <c r="B97" i="33" s="1"/>
  <c r="B89" i="33" a="1"/>
  <c r="B89" i="33" s="1"/>
  <c r="B81" i="33" a="1"/>
  <c r="B81" i="33" s="1"/>
  <c r="B73" i="33" a="1"/>
  <c r="B73" i="33" s="1"/>
  <c r="B65" i="33" a="1"/>
  <c r="B65" i="33" s="1"/>
  <c r="B57" i="33" a="1"/>
  <c r="B57" i="33" s="1"/>
  <c r="B49" i="33" a="1"/>
  <c r="B49" i="33" s="1"/>
  <c r="B41" i="33" a="1"/>
  <c r="B41" i="33" s="1"/>
  <c r="B33" i="33" a="1"/>
  <c r="B33" i="33" s="1"/>
  <c r="B25" i="33" a="1"/>
  <c r="B25" i="33" s="1"/>
  <c r="B17" i="33" a="1"/>
  <c r="B17" i="33" s="1"/>
  <c r="B9" i="33" a="1"/>
  <c r="B9" i="33" s="1"/>
  <c r="B248" i="33" a="1"/>
  <c r="B248" i="33" s="1"/>
  <c r="B256" i="33" a="1"/>
  <c r="B256" i="33" s="1"/>
  <c r="B196" i="33" a="1"/>
  <c r="B196" i="33" s="1"/>
  <c r="B233" i="33" a="1"/>
  <c r="B233" i="33" s="1"/>
  <c r="B193" i="33" a="1"/>
  <c r="B193" i="33" s="1"/>
  <c r="B146" i="33" a="1"/>
  <c r="B146" i="33" s="1"/>
  <c r="B83" i="33" a="1"/>
  <c r="B83" i="33" s="1"/>
  <c r="B224" i="33" a="1"/>
  <c r="B224" i="33" s="1"/>
  <c r="B192" i="33" a="1"/>
  <c r="B192" i="33" s="1"/>
  <c r="B169" i="33" a="1"/>
  <c r="B169" i="33" s="1"/>
  <c r="B129" i="33" a="1"/>
  <c r="B129" i="33" s="1"/>
  <c r="B114" i="33" a="1"/>
  <c r="B114" i="33" s="1"/>
  <c r="B82" i="33" a="1"/>
  <c r="B82" i="33" s="1"/>
  <c r="B50" i="33" a="1"/>
  <c r="B50" i="33" s="1"/>
  <c r="B18" i="33" a="1"/>
  <c r="B18" i="33" s="1"/>
  <c r="B230" i="33" a="1"/>
  <c r="B230" i="33" s="1"/>
  <c r="B222" i="33" a="1"/>
  <c r="B222" i="33" s="1"/>
  <c r="B214" i="33" a="1"/>
  <c r="B214" i="33" s="1"/>
  <c r="B206" i="33" a="1"/>
  <c r="B206" i="33" s="1"/>
  <c r="B198" i="33" a="1"/>
  <c r="B198" i="33" s="1"/>
  <c r="B190" i="33" a="1"/>
  <c r="B190" i="33" s="1"/>
  <c r="B183" i="33" a="1"/>
  <c r="B183" i="33" s="1"/>
  <c r="B175" i="33" a="1"/>
  <c r="B175" i="33" s="1"/>
  <c r="B167" i="33" a="1"/>
  <c r="B167" i="33" s="1"/>
  <c r="B159" i="33" a="1"/>
  <c r="B159" i="33" s="1"/>
  <c r="B151" i="33" a="1"/>
  <c r="B151" i="33" s="1"/>
  <c r="B143" i="33" a="1"/>
  <c r="B143" i="33" s="1"/>
  <c r="B135" i="33" a="1"/>
  <c r="B135" i="33" s="1"/>
  <c r="B127" i="33" a="1"/>
  <c r="B127" i="33" s="1"/>
  <c r="B120" i="33" a="1"/>
  <c r="B120" i="33" s="1"/>
  <c r="B112" i="33" a="1"/>
  <c r="B112" i="33" s="1"/>
  <c r="B104" i="33" a="1"/>
  <c r="B104" i="33" s="1"/>
  <c r="B96" i="33" a="1"/>
  <c r="B96" i="33" s="1"/>
  <c r="B88" i="33" a="1"/>
  <c r="B88" i="33" s="1"/>
  <c r="B80" i="33" a="1"/>
  <c r="B80" i="33" s="1"/>
  <c r="B72" i="33" a="1"/>
  <c r="B72" i="33" s="1"/>
  <c r="B64" i="33" a="1"/>
  <c r="B64" i="33" s="1"/>
  <c r="B56" i="33" a="1"/>
  <c r="B56" i="33" s="1"/>
  <c r="B48" i="33" a="1"/>
  <c r="B48" i="33" s="1"/>
  <c r="B40" i="33" a="1"/>
  <c r="B40" i="33" s="1"/>
  <c r="B32" i="33" a="1"/>
  <c r="B32" i="33" s="1"/>
  <c r="B24" i="33" a="1"/>
  <c r="B24" i="33" s="1"/>
  <c r="B16" i="33" a="1"/>
  <c r="B16" i="33" s="1"/>
  <c r="B8" i="33" a="1"/>
  <c r="B8" i="33" s="1"/>
  <c r="B249" i="33" a="1"/>
  <c r="B249" i="33" s="1"/>
  <c r="B257" i="33" a="1"/>
  <c r="B257" i="33" s="1"/>
  <c r="B189" i="33" a="1"/>
  <c r="B189" i="33" s="1"/>
  <c r="B225" i="33" a="1"/>
  <c r="B225" i="33" s="1"/>
  <c r="B178" i="33" a="1"/>
  <c r="B178" i="33" s="1"/>
  <c r="B138" i="33" a="1"/>
  <c r="B138" i="33" s="1"/>
  <c r="B91" i="33" a="1"/>
  <c r="B91" i="33" s="1"/>
  <c r="B232" i="33" a="1"/>
  <c r="B232" i="33" s="1"/>
  <c r="B208" i="33" a="1"/>
  <c r="B208" i="33" s="1"/>
  <c r="B185" i="33" a="1"/>
  <c r="B185" i="33" s="1"/>
  <c r="B161" i="33" a="1"/>
  <c r="B161" i="33" s="1"/>
  <c r="B137" i="33" a="1"/>
  <c r="B137" i="33" s="1"/>
  <c r="B122" i="33" a="1"/>
  <c r="B122" i="33" s="1"/>
  <c r="B90" i="33" a="1"/>
  <c r="B90" i="33" s="1"/>
  <c r="B58" i="33" a="1"/>
  <c r="B58" i="33" s="1"/>
  <c r="B10" i="33" a="1"/>
  <c r="B10" i="33" s="1"/>
  <c r="B238" i="33" a="1"/>
  <c r="B238" i="33" s="1"/>
  <c r="B237" i="33" a="1"/>
  <c r="B237" i="33" s="1"/>
  <c r="B229" i="33" a="1"/>
  <c r="B229" i="33" s="1"/>
  <c r="B221" i="33" a="1"/>
  <c r="B221" i="33" s="1"/>
  <c r="B213" i="33" a="1"/>
  <c r="B213" i="33" s="1"/>
  <c r="B205" i="33" a="1"/>
  <c r="B205" i="33" s="1"/>
  <c r="B197" i="33" a="1"/>
  <c r="B197" i="33" s="1"/>
  <c r="B182" i="33" a="1"/>
  <c r="B182" i="33" s="1"/>
  <c r="B174" i="33" a="1"/>
  <c r="B174" i="33" s="1"/>
  <c r="B166" i="33" a="1"/>
  <c r="B166" i="33" s="1"/>
  <c r="B158" i="33" a="1"/>
  <c r="B158" i="33" s="1"/>
  <c r="B150" i="33" a="1"/>
  <c r="B150" i="33" s="1"/>
  <c r="B142" i="33" a="1"/>
  <c r="B142" i="33" s="1"/>
  <c r="B134" i="33" a="1"/>
  <c r="B134" i="33" s="1"/>
  <c r="B126" i="33" a="1"/>
  <c r="B126" i="33" s="1"/>
  <c r="B119" i="33" a="1"/>
  <c r="B119" i="33" s="1"/>
  <c r="B111" i="33" a="1"/>
  <c r="B111" i="33" s="1"/>
  <c r="B103" i="33" a="1"/>
  <c r="B103" i="33" s="1"/>
  <c r="B95" i="33" a="1"/>
  <c r="B95" i="33" s="1"/>
  <c r="B87" i="33" a="1"/>
  <c r="B87" i="33" s="1"/>
  <c r="B79" i="33" a="1"/>
  <c r="B79" i="33" s="1"/>
  <c r="B71" i="33" a="1"/>
  <c r="B71" i="33" s="1"/>
  <c r="B63" i="33" a="1"/>
  <c r="B63" i="33" s="1"/>
  <c r="B55" i="33" a="1"/>
  <c r="B55" i="33" s="1"/>
  <c r="B47" i="33" a="1"/>
  <c r="B47" i="33" s="1"/>
  <c r="B39" i="33" a="1"/>
  <c r="B39" i="33" s="1"/>
  <c r="B31" i="33" a="1"/>
  <c r="B31" i="33" s="1"/>
  <c r="B23" i="33" a="1"/>
  <c r="B23" i="33" s="1"/>
  <c r="B15" i="33" a="1"/>
  <c r="B15" i="33" s="1"/>
  <c r="B7" i="33" a="1"/>
  <c r="B7" i="33" s="1"/>
  <c r="B250" i="33" a="1"/>
  <c r="B250" i="33" s="1"/>
  <c r="B258" i="33" a="1"/>
  <c r="B258" i="33" s="1"/>
  <c r="B236" i="33" a="1"/>
  <c r="B236" i="33" s="1"/>
  <c r="B204" i="33" a="1"/>
  <c r="B204" i="33" s="1"/>
  <c r="B173" i="33" a="1"/>
  <c r="B173" i="33" s="1"/>
  <c r="B165" i="33" a="1"/>
  <c r="B165" i="33" s="1"/>
  <c r="B157" i="33" a="1"/>
  <c r="B157" i="33" s="1"/>
  <c r="B149" i="33" a="1"/>
  <c r="B149" i="33" s="1"/>
  <c r="B141" i="33" a="1"/>
  <c r="B141" i="33" s="1"/>
  <c r="B133" i="33" a="1"/>
  <c r="B133" i="33" s="1"/>
  <c r="B125" i="33" a="1"/>
  <c r="B125" i="33" s="1"/>
  <c r="B118" i="33" a="1"/>
  <c r="B118" i="33" s="1"/>
  <c r="B110" i="33" a="1"/>
  <c r="B110" i="33" s="1"/>
  <c r="B102" i="33" a="1"/>
  <c r="B102" i="33" s="1"/>
  <c r="B94" i="33" a="1"/>
  <c r="B94" i="33" s="1"/>
  <c r="B86" i="33" a="1"/>
  <c r="B86" i="33" s="1"/>
  <c r="B78" i="33" a="1"/>
  <c r="B78" i="33" s="1"/>
  <c r="B70" i="33" a="1"/>
  <c r="B70" i="33" s="1"/>
  <c r="B62" i="33" a="1"/>
  <c r="B62" i="33" s="1"/>
  <c r="B54" i="33" a="1"/>
  <c r="B54" i="33" s="1"/>
  <c r="B46" i="33" a="1"/>
  <c r="B46" i="33" s="1"/>
  <c r="B38" i="33" a="1"/>
  <c r="B38" i="33" s="1"/>
  <c r="B30" i="33" a="1"/>
  <c r="B30" i="33" s="1"/>
  <c r="B22" i="33" a="1"/>
  <c r="B22" i="33" s="1"/>
  <c r="B14" i="33" a="1"/>
  <c r="B14" i="33" s="1"/>
  <c r="B6" i="33" a="1"/>
  <c r="B6" i="33" s="1"/>
  <c r="B251" i="33" a="1"/>
  <c r="B251" i="33" s="1"/>
  <c r="F159" i="33"/>
  <c r="F249" i="33"/>
  <c r="F261" i="33"/>
  <c r="F198" i="33"/>
  <c r="F81" i="33"/>
  <c r="F68" i="33"/>
  <c r="D2" i="34"/>
  <c r="A2" i="34" s="1"/>
  <c r="A260" i="33" l="1" a="1"/>
  <c r="A260" i="33" s="1"/>
  <c r="A256" i="33" a="1"/>
  <c r="A256" i="33" s="1"/>
  <c r="A252" i="33" a="1"/>
  <c r="A252" i="33" s="1"/>
  <c r="A248" i="33" a="1"/>
  <c r="A248" i="33" s="1"/>
  <c r="A244" i="33" a="1"/>
  <c r="A244" i="33" s="1"/>
  <c r="A9" i="33" a="1"/>
  <c r="A9" i="33" s="1"/>
  <c r="A17" i="33" a="1"/>
  <c r="A17" i="33" s="1"/>
  <c r="A25" i="33" a="1"/>
  <c r="A25" i="33" s="1"/>
  <c r="A33" i="33" a="1"/>
  <c r="A33" i="33" s="1"/>
  <c r="A41" i="33" a="1"/>
  <c r="A41" i="33" s="1"/>
  <c r="A49" i="33" a="1"/>
  <c r="A49" i="33" s="1"/>
  <c r="A57" i="33" a="1"/>
  <c r="A57" i="33" s="1"/>
  <c r="A65" i="33" a="1"/>
  <c r="A65" i="33" s="1"/>
  <c r="A73" i="33" a="1"/>
  <c r="A73" i="33" s="1"/>
  <c r="A81" i="33" a="1"/>
  <c r="A81" i="33" s="1"/>
  <c r="A89" i="33" a="1"/>
  <c r="A89" i="33" s="1"/>
  <c r="A97" i="33" a="1"/>
  <c r="A97" i="33" s="1"/>
  <c r="A105" i="33" a="1"/>
  <c r="A105" i="33" s="1"/>
  <c r="A113" i="33" a="1"/>
  <c r="A113" i="33" s="1"/>
  <c r="A121" i="33" a="1"/>
  <c r="A121" i="33" s="1"/>
  <c r="A129" i="33" a="1"/>
  <c r="A129" i="33" s="1"/>
  <c r="A137" i="33" a="1"/>
  <c r="A137" i="33" s="1"/>
  <c r="A145" i="33" a="1"/>
  <c r="A145" i="33" s="1"/>
  <c r="A153" i="33" a="1"/>
  <c r="A153" i="33" s="1"/>
  <c r="A161" i="33" a="1"/>
  <c r="A161" i="33" s="1"/>
  <c r="A169" i="33" a="1"/>
  <c r="A169" i="33" s="1"/>
  <c r="A177" i="33" a="1"/>
  <c r="A177" i="33" s="1"/>
  <c r="A185" i="33" a="1"/>
  <c r="A185" i="33" s="1"/>
  <c r="A193" i="33" a="1"/>
  <c r="A193" i="33" s="1"/>
  <c r="A201" i="33" a="1"/>
  <c r="A201" i="33" s="1"/>
  <c r="A209" i="33" a="1"/>
  <c r="A209" i="33" s="1"/>
  <c r="A217" i="33" a="1"/>
  <c r="A217" i="33" s="1"/>
  <c r="A225" i="33" a="1"/>
  <c r="A225" i="33" s="1"/>
  <c r="A233" i="33" a="1"/>
  <c r="A233" i="33" s="1"/>
  <c r="A241" i="33" a="1"/>
  <c r="A241" i="33" s="1"/>
  <c r="A48" i="33" a="1"/>
  <c r="A48" i="33" s="1"/>
  <c r="A168" i="33" a="1"/>
  <c r="A168" i="33" s="1"/>
  <c r="A216" i="33" a="1"/>
  <c r="A216" i="33" s="1"/>
  <c r="A10" i="33" a="1"/>
  <c r="A10" i="33" s="1"/>
  <c r="A18" i="33" a="1"/>
  <c r="A18" i="33" s="1"/>
  <c r="A26" i="33" a="1"/>
  <c r="A26" i="33" s="1"/>
  <c r="A34" i="33" a="1"/>
  <c r="A34" i="33" s="1"/>
  <c r="A42" i="33" a="1"/>
  <c r="A42" i="33" s="1"/>
  <c r="A50" i="33" a="1"/>
  <c r="A50" i="33" s="1"/>
  <c r="A58" i="33" a="1"/>
  <c r="A58" i="33" s="1"/>
  <c r="A66" i="33" a="1"/>
  <c r="A66" i="33" s="1"/>
  <c r="A74" i="33" a="1"/>
  <c r="A74" i="33" s="1"/>
  <c r="A82" i="33" a="1"/>
  <c r="A82" i="33" s="1"/>
  <c r="A90" i="33" a="1"/>
  <c r="A90" i="33" s="1"/>
  <c r="A98" i="33" a="1"/>
  <c r="A98" i="33" s="1"/>
  <c r="A106" i="33" a="1"/>
  <c r="A106" i="33" s="1"/>
  <c r="A114" i="33" a="1"/>
  <c r="A114" i="33" s="1"/>
  <c r="A122" i="33" a="1"/>
  <c r="A122" i="33" s="1"/>
  <c r="A130" i="33" a="1"/>
  <c r="A130" i="33" s="1"/>
  <c r="A138" i="33" a="1"/>
  <c r="A138" i="33" s="1"/>
  <c r="A146" i="33" a="1"/>
  <c r="A146" i="33" s="1"/>
  <c r="A154" i="33" a="1"/>
  <c r="A154" i="33" s="1"/>
  <c r="A162" i="33" a="1"/>
  <c r="A162" i="33" s="1"/>
  <c r="A170" i="33" a="1"/>
  <c r="A170" i="33" s="1"/>
  <c r="A178" i="33" a="1"/>
  <c r="A178" i="33" s="1"/>
  <c r="A186" i="33" a="1"/>
  <c r="A186" i="33" s="1"/>
  <c r="A194" i="33" a="1"/>
  <c r="A194" i="33" s="1"/>
  <c r="A202" i="33" a="1"/>
  <c r="A202" i="33" s="1"/>
  <c r="A210" i="33" a="1"/>
  <c r="A210" i="33" s="1"/>
  <c r="A218" i="33" a="1"/>
  <c r="A218" i="33" s="1"/>
  <c r="A226" i="33" a="1"/>
  <c r="A226" i="33" s="1"/>
  <c r="A234" i="33" a="1"/>
  <c r="A234" i="33" s="1"/>
  <c r="A242" i="33" a="1"/>
  <c r="A242" i="33" s="1"/>
  <c r="A72" i="33" a="1"/>
  <c r="A72" i="33" s="1"/>
  <c r="A136" i="33" a="1"/>
  <c r="A136" i="33" s="1"/>
  <c r="A200" i="33" a="1"/>
  <c r="A200" i="33" s="1"/>
  <c r="A259" i="33" a="1"/>
  <c r="A259" i="33" s="1"/>
  <c r="A255" i="33" a="1"/>
  <c r="A255" i="33" s="1"/>
  <c r="A251" i="33" a="1"/>
  <c r="A251" i="33" s="1"/>
  <c r="A247" i="33" a="1"/>
  <c r="A247" i="33" s="1"/>
  <c r="A3" i="33" a="1"/>
  <c r="A3" i="33" s="1"/>
  <c r="A11" i="33" a="1"/>
  <c r="A11" i="33" s="1"/>
  <c r="A19" i="33" a="1"/>
  <c r="A19" i="33" s="1"/>
  <c r="A27" i="33" a="1"/>
  <c r="A27" i="33" s="1"/>
  <c r="A35" i="33" a="1"/>
  <c r="A35" i="33" s="1"/>
  <c r="A43" i="33" a="1"/>
  <c r="A43" i="33" s="1"/>
  <c r="A51" i="33" a="1"/>
  <c r="A51" i="33" s="1"/>
  <c r="A59" i="33" a="1"/>
  <c r="A59" i="33" s="1"/>
  <c r="A67" i="33" a="1"/>
  <c r="A67" i="33" s="1"/>
  <c r="A75" i="33" a="1"/>
  <c r="A75" i="33" s="1"/>
  <c r="A83" i="33" a="1"/>
  <c r="A83" i="33" s="1"/>
  <c r="A91" i="33" a="1"/>
  <c r="A91" i="33" s="1"/>
  <c r="A99" i="33" a="1"/>
  <c r="A99" i="33" s="1"/>
  <c r="A107" i="33" a="1"/>
  <c r="A107" i="33" s="1"/>
  <c r="A115" i="33" a="1"/>
  <c r="A115" i="33" s="1"/>
  <c r="A123" i="33" a="1"/>
  <c r="A123" i="33" s="1"/>
  <c r="A131" i="33" a="1"/>
  <c r="A131" i="33" s="1"/>
  <c r="A139" i="33" a="1"/>
  <c r="A139" i="33" s="1"/>
  <c r="A147" i="33" a="1"/>
  <c r="A147" i="33" s="1"/>
  <c r="A155" i="33" a="1"/>
  <c r="A155" i="33" s="1"/>
  <c r="A163" i="33" a="1"/>
  <c r="A163" i="33" s="1"/>
  <c r="A171" i="33" a="1"/>
  <c r="A171" i="33" s="1"/>
  <c r="A179" i="33" a="1"/>
  <c r="A179" i="33" s="1"/>
  <c r="A187" i="33" a="1"/>
  <c r="A187" i="33" s="1"/>
  <c r="A195" i="33" a="1"/>
  <c r="A195" i="33" s="1"/>
  <c r="A203" i="33" a="1"/>
  <c r="A203" i="33" s="1"/>
  <c r="A211" i="33" a="1"/>
  <c r="A211" i="33" s="1"/>
  <c r="A219" i="33" a="1"/>
  <c r="A219" i="33" s="1"/>
  <c r="A227" i="33" a="1"/>
  <c r="A227" i="33" s="1"/>
  <c r="A235" i="33" a="1"/>
  <c r="A235" i="33" s="1"/>
  <c r="A243" i="33" a="1"/>
  <c r="A243" i="33" s="1"/>
  <c r="A64" i="33" a="1"/>
  <c r="A64" i="33" s="1"/>
  <c r="A128" i="33" a="1"/>
  <c r="A128" i="33" s="1"/>
  <c r="A192" i="33" a="1"/>
  <c r="A192" i="33" s="1"/>
  <c r="A240" i="33" a="1"/>
  <c r="A240" i="33" s="1"/>
  <c r="A4" i="33" a="1"/>
  <c r="A4" i="33" s="1"/>
  <c r="A12" i="33" a="1"/>
  <c r="A12" i="33" s="1"/>
  <c r="A20" i="33" a="1"/>
  <c r="A20" i="33" s="1"/>
  <c r="A28" i="33" a="1"/>
  <c r="A28" i="33" s="1"/>
  <c r="A36" i="33" a="1"/>
  <c r="A36" i="33" s="1"/>
  <c r="A44" i="33" a="1"/>
  <c r="A44" i="33" s="1"/>
  <c r="A52" i="33" a="1"/>
  <c r="A52" i="33" s="1"/>
  <c r="A60" i="33" a="1"/>
  <c r="A60" i="33" s="1"/>
  <c r="A68" i="33" a="1"/>
  <c r="A68" i="33" s="1"/>
  <c r="A76" i="33" a="1"/>
  <c r="A76" i="33" s="1"/>
  <c r="A84" i="33" a="1"/>
  <c r="A84" i="33" s="1"/>
  <c r="A92" i="33" a="1"/>
  <c r="A92" i="33" s="1"/>
  <c r="A100" i="33" a="1"/>
  <c r="A100" i="33" s="1"/>
  <c r="A108" i="33" a="1"/>
  <c r="A108" i="33" s="1"/>
  <c r="A116" i="33" a="1"/>
  <c r="A116" i="33" s="1"/>
  <c r="A124" i="33" a="1"/>
  <c r="A124" i="33" s="1"/>
  <c r="A132" i="33" a="1"/>
  <c r="A132" i="33" s="1"/>
  <c r="A140" i="33" a="1"/>
  <c r="A140" i="33" s="1"/>
  <c r="A148" i="33" a="1"/>
  <c r="A148" i="33" s="1"/>
  <c r="A156" i="33" a="1"/>
  <c r="A156" i="33" s="1"/>
  <c r="A164" i="33" a="1"/>
  <c r="A164" i="33" s="1"/>
  <c r="A172" i="33" a="1"/>
  <c r="A172" i="33" s="1"/>
  <c r="A180" i="33" a="1"/>
  <c r="A180" i="33" s="1"/>
  <c r="A188" i="33" a="1"/>
  <c r="A188" i="33" s="1"/>
  <c r="A196" i="33" a="1"/>
  <c r="A196" i="33" s="1"/>
  <c r="A204" i="33" a="1"/>
  <c r="A204" i="33" s="1"/>
  <c r="A212" i="33" a="1"/>
  <c r="A212" i="33" s="1"/>
  <c r="A220" i="33" a="1"/>
  <c r="A220" i="33" s="1"/>
  <c r="A228" i="33" a="1"/>
  <c r="A228" i="33" s="1"/>
  <c r="A236" i="33" a="1"/>
  <c r="A236" i="33" s="1"/>
  <c r="A8" i="33" a="1"/>
  <c r="A8" i="33" s="1"/>
  <c r="A40" i="33" a="1"/>
  <c r="A40" i="33" s="1"/>
  <c r="A80" i="33" a="1"/>
  <c r="A80" i="33" s="1"/>
  <c r="A96" i="33" a="1"/>
  <c r="A96" i="33" s="1"/>
  <c r="A120" i="33" a="1"/>
  <c r="A120" i="33" s="1"/>
  <c r="A160" i="33" a="1"/>
  <c r="A160" i="33" s="1"/>
  <c r="A184" i="33" a="1"/>
  <c r="A184" i="33" s="1"/>
  <c r="A232" i="33" a="1"/>
  <c r="A232" i="33" s="1"/>
  <c r="A2" i="33" a="1"/>
  <c r="A2" i="33" s="1"/>
  <c r="A258" i="33" a="1"/>
  <c r="A258" i="33" s="1"/>
  <c r="A254" i="33" a="1"/>
  <c r="A254" i="33" s="1"/>
  <c r="A250" i="33" a="1"/>
  <c r="A250" i="33" s="1"/>
  <c r="A246" i="33" a="1"/>
  <c r="A246" i="33" s="1"/>
  <c r="A5" i="33" a="1"/>
  <c r="A5" i="33" s="1"/>
  <c r="A13" i="33" a="1"/>
  <c r="A13" i="33" s="1"/>
  <c r="A21" i="33" a="1"/>
  <c r="A21" i="33" s="1"/>
  <c r="A29" i="33" a="1"/>
  <c r="A29" i="33" s="1"/>
  <c r="A37" i="33" a="1"/>
  <c r="A37" i="33" s="1"/>
  <c r="A45" i="33" a="1"/>
  <c r="A45" i="33" s="1"/>
  <c r="A53" i="33" a="1"/>
  <c r="A53" i="33" s="1"/>
  <c r="A61" i="33" a="1"/>
  <c r="A61" i="33" s="1"/>
  <c r="A69" i="33" a="1"/>
  <c r="A69" i="33" s="1"/>
  <c r="A77" i="33" a="1"/>
  <c r="A77" i="33" s="1"/>
  <c r="A85" i="33" a="1"/>
  <c r="A85" i="33" s="1"/>
  <c r="A93" i="33" a="1"/>
  <c r="A93" i="33" s="1"/>
  <c r="A101" i="33" a="1"/>
  <c r="A101" i="33" s="1"/>
  <c r="A109" i="33" a="1"/>
  <c r="A109" i="33" s="1"/>
  <c r="A117" i="33" a="1"/>
  <c r="A117" i="33" s="1"/>
  <c r="A125" i="33" a="1"/>
  <c r="A125" i="33" s="1"/>
  <c r="A133" i="33" a="1"/>
  <c r="A133" i="33" s="1"/>
  <c r="A141" i="33" a="1"/>
  <c r="A141" i="33" s="1"/>
  <c r="A149" i="33" a="1"/>
  <c r="A149" i="33" s="1"/>
  <c r="A157" i="33" a="1"/>
  <c r="A157" i="33" s="1"/>
  <c r="A165" i="33" a="1"/>
  <c r="A165" i="33" s="1"/>
  <c r="A173" i="33" a="1"/>
  <c r="A173" i="33" s="1"/>
  <c r="A181" i="33" a="1"/>
  <c r="A181" i="33" s="1"/>
  <c r="A189" i="33" a="1"/>
  <c r="A189" i="33" s="1"/>
  <c r="A197" i="33" a="1"/>
  <c r="A197" i="33" s="1"/>
  <c r="A205" i="33" a="1"/>
  <c r="A205" i="33" s="1"/>
  <c r="A213" i="33" a="1"/>
  <c r="A213" i="33" s="1"/>
  <c r="A221" i="33" a="1"/>
  <c r="A221" i="33" s="1"/>
  <c r="A229" i="33" a="1"/>
  <c r="A229" i="33" s="1"/>
  <c r="A237" i="33" a="1"/>
  <c r="A237" i="33" s="1"/>
  <c r="A6" i="33" a="1"/>
  <c r="A6" i="33" s="1"/>
  <c r="A14" i="33" a="1"/>
  <c r="A14" i="33" s="1"/>
  <c r="A22" i="33" a="1"/>
  <c r="A22" i="33" s="1"/>
  <c r="A30" i="33" a="1"/>
  <c r="A30" i="33" s="1"/>
  <c r="A38" i="33" a="1"/>
  <c r="A38" i="33" s="1"/>
  <c r="A46" i="33" a="1"/>
  <c r="A46" i="33" s="1"/>
  <c r="A54" i="33" a="1"/>
  <c r="A54" i="33" s="1"/>
  <c r="A62" i="33" a="1"/>
  <c r="A62" i="33" s="1"/>
  <c r="A70" i="33" a="1"/>
  <c r="A70" i="33" s="1"/>
  <c r="A78" i="33" a="1"/>
  <c r="A78" i="33" s="1"/>
  <c r="A86" i="33" a="1"/>
  <c r="A86" i="33" s="1"/>
  <c r="A94" i="33" a="1"/>
  <c r="A94" i="33" s="1"/>
  <c r="A102" i="33" a="1"/>
  <c r="A102" i="33" s="1"/>
  <c r="A110" i="33" a="1"/>
  <c r="A110" i="33" s="1"/>
  <c r="A118" i="33" a="1"/>
  <c r="A118" i="33" s="1"/>
  <c r="A126" i="33" a="1"/>
  <c r="A126" i="33" s="1"/>
  <c r="A134" i="33" a="1"/>
  <c r="A134" i="33" s="1"/>
  <c r="A142" i="33" a="1"/>
  <c r="A142" i="33" s="1"/>
  <c r="A150" i="33" a="1"/>
  <c r="A150" i="33" s="1"/>
  <c r="A158" i="33" a="1"/>
  <c r="A158" i="33" s="1"/>
  <c r="A166" i="33" a="1"/>
  <c r="A166" i="33" s="1"/>
  <c r="A174" i="33" a="1"/>
  <c r="A174" i="33" s="1"/>
  <c r="A182" i="33" a="1"/>
  <c r="A182" i="33" s="1"/>
  <c r="A190" i="33" a="1"/>
  <c r="A190" i="33" s="1"/>
  <c r="A198" i="33" a="1"/>
  <c r="A198" i="33" s="1"/>
  <c r="A206" i="33" a="1"/>
  <c r="A206" i="33" s="1"/>
  <c r="A214" i="33" a="1"/>
  <c r="A214" i="33" s="1"/>
  <c r="A222" i="33" a="1"/>
  <c r="A222" i="33" s="1"/>
  <c r="A230" i="33" a="1"/>
  <c r="A230" i="33" s="1"/>
  <c r="A238" i="33" a="1"/>
  <c r="A238" i="33" s="1"/>
  <c r="A24" i="33" a="1"/>
  <c r="A24" i="33" s="1"/>
  <c r="A104" i="33" a="1"/>
  <c r="A104" i="33" s="1"/>
  <c r="A152" i="33" a="1"/>
  <c r="A152" i="33" s="1"/>
  <c r="A208" i="33" a="1"/>
  <c r="A208" i="33" s="1"/>
  <c r="A261" i="33" a="1"/>
  <c r="A261" i="33" s="1"/>
  <c r="A257" i="33" a="1"/>
  <c r="A257" i="33" s="1"/>
  <c r="A253" i="33" a="1"/>
  <c r="A253" i="33" s="1"/>
  <c r="A249" i="33" a="1"/>
  <c r="A249" i="33" s="1"/>
  <c r="A245" i="33" a="1"/>
  <c r="A245" i="33" s="1"/>
  <c r="A7" i="33" a="1"/>
  <c r="A7" i="33" s="1"/>
  <c r="A15" i="33" a="1"/>
  <c r="A15" i="33" s="1"/>
  <c r="A23" i="33" a="1"/>
  <c r="A23" i="33" s="1"/>
  <c r="A31" i="33" a="1"/>
  <c r="A31" i="33" s="1"/>
  <c r="A39" i="33" a="1"/>
  <c r="A39" i="33" s="1"/>
  <c r="A47" i="33" a="1"/>
  <c r="A47" i="33" s="1"/>
  <c r="A55" i="33" a="1"/>
  <c r="A55" i="33" s="1"/>
  <c r="A63" i="33" a="1"/>
  <c r="A63" i="33" s="1"/>
  <c r="A71" i="33" a="1"/>
  <c r="A71" i="33" s="1"/>
  <c r="A79" i="33" a="1"/>
  <c r="A79" i="33" s="1"/>
  <c r="A87" i="33" a="1"/>
  <c r="A87" i="33" s="1"/>
  <c r="A95" i="33" a="1"/>
  <c r="A95" i="33" s="1"/>
  <c r="A103" i="33" a="1"/>
  <c r="A103" i="33" s="1"/>
  <c r="A111" i="33" a="1"/>
  <c r="A111" i="33" s="1"/>
  <c r="A119" i="33" a="1"/>
  <c r="A119" i="33" s="1"/>
  <c r="A127" i="33" a="1"/>
  <c r="A127" i="33" s="1"/>
  <c r="A135" i="33" a="1"/>
  <c r="A135" i="33" s="1"/>
  <c r="A143" i="33" a="1"/>
  <c r="A143" i="33" s="1"/>
  <c r="A151" i="33" a="1"/>
  <c r="A151" i="33" s="1"/>
  <c r="A159" i="33" a="1"/>
  <c r="A159" i="33" s="1"/>
  <c r="A167" i="33" a="1"/>
  <c r="A167" i="33" s="1"/>
  <c r="A175" i="33" a="1"/>
  <c r="A175" i="33" s="1"/>
  <c r="A183" i="33" a="1"/>
  <c r="A183" i="33" s="1"/>
  <c r="A191" i="33" a="1"/>
  <c r="A191" i="33" s="1"/>
  <c r="A199" i="33" a="1"/>
  <c r="A199" i="33" s="1"/>
  <c r="A207" i="33" a="1"/>
  <c r="A207" i="33" s="1"/>
  <c r="A215" i="33" a="1"/>
  <c r="A215" i="33" s="1"/>
  <c r="A223" i="33" a="1"/>
  <c r="A223" i="33" s="1"/>
  <c r="A231" i="33" a="1"/>
  <c r="A231" i="33" s="1"/>
  <c r="A239" i="33" a="1"/>
  <c r="A239" i="33" s="1"/>
  <c r="A16" i="33" a="1"/>
  <c r="A16" i="33" s="1"/>
  <c r="A32" i="33" a="1"/>
  <c r="A32" i="33" s="1"/>
  <c r="A56" i="33" a="1"/>
  <c r="A56" i="33" s="1"/>
  <c r="A88" i="33" a="1"/>
  <c r="A88" i="33" s="1"/>
  <c r="A112" i="33" a="1"/>
  <c r="A112" i="33" s="1"/>
  <c r="A144" i="33" a="1"/>
  <c r="A144" i="33" s="1"/>
  <c r="A176" i="33" a="1"/>
  <c r="A176" i="33" s="1"/>
  <c r="A224" i="33" a="1"/>
  <c r="A224" i="33" s="1"/>
  <c r="D2" i="32" a="1"/>
  <c r="D2" i="32" s="1"/>
  <c r="E13" i="26"/>
  <c r="E14" i="26"/>
  <c r="E15" i="26"/>
  <c r="E16" i="26"/>
  <c r="E17" i="26"/>
  <c r="E18" i="26"/>
  <c r="E19" i="26"/>
  <c r="E20" i="26"/>
  <c r="E21" i="26"/>
  <c r="E22" i="26"/>
  <c r="E23" i="26"/>
  <c r="E24" i="26"/>
  <c r="E25" i="26"/>
  <c r="E12" i="26"/>
  <c r="F15" i="33" l="1"/>
  <c r="E29" i="26"/>
  <c r="I29" i="26"/>
  <c r="G29" i="26"/>
  <c r="I42" i="27"/>
  <c r="G42" i="27"/>
  <c r="E42" i="27"/>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E9" i="28"/>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O48" i="30"/>
  <c r="F184" i="33" s="1"/>
  <c r="I48" i="30"/>
  <c r="O47" i="30"/>
  <c r="F183" i="33" s="1"/>
  <c r="I47" i="30"/>
  <c r="F144" i="33" s="1"/>
  <c r="O46" i="30"/>
  <c r="F182" i="33" s="1"/>
  <c r="I46" i="30"/>
  <c r="F143" i="33" s="1"/>
  <c r="O45" i="30"/>
  <c r="F181" i="33" s="1"/>
  <c r="I45" i="30"/>
  <c r="F142" i="33" s="1"/>
  <c r="O44" i="30"/>
  <c r="F180" i="33" s="1"/>
  <c r="I44" i="30"/>
  <c r="O43" i="30"/>
  <c r="F179" i="33" s="1"/>
  <c r="I43" i="30"/>
  <c r="F140" i="33" s="1"/>
  <c r="O42" i="30"/>
  <c r="F178" i="33" s="1"/>
  <c r="I42" i="30"/>
  <c r="F139" i="33" s="1"/>
  <c r="O41" i="30"/>
  <c r="F177" i="33" s="1"/>
  <c r="I41" i="30"/>
  <c r="F138" i="33" s="1"/>
  <c r="O40" i="30"/>
  <c r="F176" i="33" s="1"/>
  <c r="I40" i="30"/>
  <c r="O39" i="30"/>
  <c r="F175" i="33" s="1"/>
  <c r="I39" i="30"/>
  <c r="F136" i="33" s="1"/>
  <c r="O38" i="30"/>
  <c r="F174" i="33" s="1"/>
  <c r="I38" i="30"/>
  <c r="F135" i="33" s="1"/>
  <c r="O37" i="30"/>
  <c r="F173" i="33" s="1"/>
  <c r="I37" i="30"/>
  <c r="F134" i="33" s="1"/>
  <c r="O24" i="30"/>
  <c r="F93" i="33" s="1"/>
  <c r="O23" i="30"/>
  <c r="F92" i="33" s="1"/>
  <c r="O22" i="30"/>
  <c r="F91" i="33" s="1"/>
  <c r="O21" i="30"/>
  <c r="F90" i="33" s="1"/>
  <c r="O20" i="30"/>
  <c r="F89" i="33" s="1"/>
  <c r="O19" i="30"/>
  <c r="F88" i="33" s="1"/>
  <c r="O18" i="30"/>
  <c r="F87" i="33" s="1"/>
  <c r="O17" i="30"/>
  <c r="F86" i="33" s="1"/>
  <c r="O16" i="30"/>
  <c r="F85" i="33" s="1"/>
  <c r="O15" i="30"/>
  <c r="F84" i="33" s="1"/>
  <c r="O14" i="30"/>
  <c r="F83" i="33" s="1"/>
  <c r="O13" i="30"/>
  <c r="F82" i="33" s="1"/>
  <c r="I24" i="30"/>
  <c r="F54" i="33" s="1"/>
  <c r="I23" i="30"/>
  <c r="F53" i="33" s="1"/>
  <c r="I22" i="30"/>
  <c r="F52" i="33" s="1"/>
  <c r="I21" i="30"/>
  <c r="F51" i="33" s="1"/>
  <c r="I20" i="30"/>
  <c r="F50" i="33" s="1"/>
  <c r="I19" i="30"/>
  <c r="F49" i="33" s="1"/>
  <c r="I18" i="30"/>
  <c r="F48" i="33" s="1"/>
  <c r="F47" i="33"/>
  <c r="I16" i="30"/>
  <c r="F46" i="33" s="1"/>
  <c r="I15" i="30"/>
  <c r="F45" i="33" s="1"/>
  <c r="I14" i="30"/>
  <c r="F44" i="33" s="1"/>
  <c r="I13" i="30"/>
  <c r="I23" i="31"/>
  <c r="F237" i="33" s="1"/>
  <c r="F43" i="33" l="1"/>
  <c r="G44" i="31"/>
  <c r="F224" i="33"/>
  <c r="I44" i="31"/>
  <c r="G44" i="30"/>
  <c r="F128" i="33" s="1"/>
  <c r="F141" i="33"/>
  <c r="G40" i="30"/>
  <c r="F124" i="33" s="1"/>
  <c r="F137" i="33"/>
  <c r="G48" i="30"/>
  <c r="F132" i="33" s="1"/>
  <c r="F145" i="33"/>
  <c r="G47" i="30"/>
  <c r="F131" i="33" s="1"/>
  <c r="F55" i="33"/>
  <c r="F146" i="33"/>
  <c r="F94" i="33"/>
  <c r="F185" i="33"/>
  <c r="G17" i="30"/>
  <c r="F34" i="33" s="1"/>
  <c r="G41" i="30"/>
  <c r="F125" i="33" s="1"/>
  <c r="G45" i="30"/>
  <c r="F129" i="33" s="1"/>
  <c r="G46" i="30"/>
  <c r="F130" i="33" s="1"/>
  <c r="G42" i="30"/>
  <c r="F126" i="33" s="1"/>
  <c r="F29" i="33"/>
  <c r="G21" i="30"/>
  <c r="F38" i="33" s="1"/>
  <c r="G14" i="30"/>
  <c r="F31" i="33" s="1"/>
  <c r="G22" i="30"/>
  <c r="F39" i="33" s="1"/>
  <c r="G37" i="30"/>
  <c r="F121" i="33" s="1"/>
  <c r="G23" i="30"/>
  <c r="F40" i="33" s="1"/>
  <c r="G38" i="30"/>
  <c r="F122" i="33" s="1"/>
  <c r="G15" i="30"/>
  <c r="F32" i="33" s="1"/>
  <c r="G39" i="30"/>
  <c r="F123" i="33" s="1"/>
  <c r="G43" i="30"/>
  <c r="F127" i="33" s="1"/>
  <c r="G24" i="30"/>
  <c r="F41" i="33" s="1"/>
  <c r="G16" i="30"/>
  <c r="F33" i="33" s="1"/>
  <c r="G18" i="30"/>
  <c r="F35" i="33" s="1"/>
  <c r="G19" i="30"/>
  <c r="F36" i="33" s="1"/>
  <c r="G20" i="30"/>
  <c r="F37" i="33" s="1"/>
  <c r="G13" i="30"/>
  <c r="F30" i="33" l="1"/>
  <c r="F133" i="33" l="1"/>
  <c r="F42" i="33"/>
  <c r="F107" i="33"/>
  <c r="F120"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<sst xmlns="http://schemas.openxmlformats.org/spreadsheetml/2006/main" count="1195" uniqueCount="544">
  <si>
    <t>MAINTENANCE</t>
  </si>
  <si>
    <t>AND OPERATION</t>
  </si>
  <si>
    <t>BONDS</t>
  </si>
  <si>
    <t>Date</t>
  </si>
  <si>
    <t>Signature of Tax Commissioner</t>
  </si>
  <si>
    <t>To:</t>
  </si>
  <si>
    <t>The Governmental Accounting Standards Board requires disclosure within the notes to the financial statements of the governmental unit regarding details of the governmental unit's property tax calendar, including levy dates, due dates, and the millage rate(s).</t>
  </si>
  <si>
    <t>(1)</t>
  </si>
  <si>
    <t>(2)</t>
  </si>
  <si>
    <t>MILLAGE RATE(S):</t>
  </si>
  <si>
    <t>(3)</t>
  </si>
  <si>
    <t>School Maintenance and Operations</t>
  </si>
  <si>
    <t>School Bonds</t>
  </si>
  <si>
    <t>Total</t>
  </si>
  <si>
    <t>NOTES</t>
  </si>
  <si>
    <t>The date on which the County Board of Commissioners approves (passes a resolution) the property taxes/millage rates submitted by the Board of Education.</t>
  </si>
  <si>
    <t>Rates used in calculating taxes based upon the value of property, expressed in mills per dollar of property value.</t>
  </si>
  <si>
    <t>Phone Number</t>
  </si>
  <si>
    <t>$</t>
  </si>
  <si>
    <t>Georgia Law (OCGA §48-5-404) provides that the tax commissioner is entitled to a commission of up to 2.5% of the school taxes collected.</t>
  </si>
  <si>
    <r>
      <t xml:space="preserve">Percentage of tax collections, if any, </t>
    </r>
    <r>
      <rPr>
        <b/>
        <sz val="14"/>
        <rFont val="Tahoma"/>
        <family val="2"/>
      </rPr>
      <t>WITHHELD</t>
    </r>
    <r>
      <rPr>
        <sz val="14"/>
        <rFont val="Tahoma"/>
        <family val="2"/>
      </rPr>
      <t xml:space="preserve"> by the County Commissioners and/or Tax Commissioner's Office for collection of school taxes</t>
    </r>
  </si>
  <si>
    <t>Email address</t>
  </si>
  <si>
    <t>Real &amp; Personal Ad Valorem</t>
  </si>
  <si>
    <t>Mobile Homes Ad Valorem</t>
  </si>
  <si>
    <t>Timber Ad Valorem</t>
  </si>
  <si>
    <t>Motor Vehicle Ad Valorem</t>
  </si>
  <si>
    <t>Intangible Recording Tax</t>
  </si>
  <si>
    <t>Public Utilities Ad Valorem</t>
  </si>
  <si>
    <t>Heavy Duty Equipment Ad Valorem</t>
  </si>
  <si>
    <t>Delinquent Tax Collections (ALL PRIOR YEARS)</t>
  </si>
  <si>
    <r>
      <t xml:space="preserve">PLEASE DISCLOSE THE FOLLOWING INFORMATION FOR </t>
    </r>
    <r>
      <rPr>
        <b/>
        <sz val="11"/>
        <rFont val="Tahoma"/>
        <family val="2"/>
      </rPr>
      <t>THE VARIOUS TYPES OF</t>
    </r>
    <r>
      <rPr>
        <sz val="11"/>
        <rFont val="Tahoma"/>
        <family val="2"/>
      </rPr>
      <t xml:space="preserve"> TAX COLLECTIONS</t>
    </r>
    <r>
      <rPr>
        <b/>
        <sz val="11"/>
        <rFont val="Tahoma"/>
        <family val="2"/>
      </rPr>
      <t xml:space="preserve">, RELEVANT TO YOUR COUNTY'S ACTIVITY, </t>
    </r>
    <r>
      <rPr>
        <sz val="11"/>
        <rFont val="Tahoma"/>
        <family val="2"/>
      </rPr>
      <t xml:space="preserve">SEPARATED BETWEEN COLLECTIONS FOR MAINTENANCE AND OPERATION AND BONDS.  </t>
    </r>
  </si>
  <si>
    <t>Greg S. Griffin, State Auditor</t>
  </si>
  <si>
    <t xml:space="preserve">Total Delinquent Taxes for School District
</t>
  </si>
  <si>
    <t>N.O.D.'s</t>
  </si>
  <si>
    <t>Forest Land Protection Act</t>
  </si>
  <si>
    <t>Interest and Penalties on Delinquent Taxes</t>
  </si>
  <si>
    <t>Title Ad Valorem Tax (TAVT)</t>
  </si>
  <si>
    <t>ALL YEARS</t>
  </si>
  <si>
    <t xml:space="preserve">A.  </t>
  </si>
  <si>
    <t>By Digest</t>
  </si>
  <si>
    <t xml:space="preserve">B.  </t>
  </si>
  <si>
    <t>Please compare these amounts to a vendor detail on the following page.</t>
  </si>
  <si>
    <t>TAX COLLECTIONS FOR</t>
  </si>
  <si>
    <t>TOTAL AMOUNT</t>
  </si>
  <si>
    <t>SCHOOL</t>
  </si>
  <si>
    <t>CHECK NUMBER</t>
  </si>
  <si>
    <t>CHECK DATE</t>
  </si>
  <si>
    <t>OF CHECK</t>
  </si>
  <si>
    <t xml:space="preserve">TRANSMITTED DURING TWELVE MONTH </t>
  </si>
  <si>
    <t xml:space="preserve">This section should only include taxes which were transmitted to the Board of Education between </t>
  </si>
  <si>
    <t xml:space="preserve"> </t>
  </si>
  <si>
    <t xml:space="preserve">TOTAL AMOUNT </t>
  </si>
  <si>
    <t>TRANSMITTED DURING TWO MONTH</t>
  </si>
  <si>
    <t xml:space="preserve">I, __________________________ , Tax Commissioner of ______________________ County, do </t>
  </si>
  <si>
    <t>hereby certify that the above information was taken from records located in my office and to the best</t>
  </si>
  <si>
    <t>of my knowledge is complete and accurate.</t>
  </si>
  <si>
    <t>Alternative Ad Valorem Tax</t>
  </si>
  <si>
    <t>List each tax abatement by specific individuals or entities receiving the tax abatements.  Include a description of each program.</t>
  </si>
  <si>
    <t>List the period of each tax abatement agreement, including the date the agreement was entered into and the date it will expire.</t>
  </si>
  <si>
    <t>List the estimated amount of abated taxes for each calendar year in which the agreement is in effect.  Include a breakdown of estimated taxes that affect the school district property tax levy.</t>
  </si>
  <si>
    <t>Disclosure of any other potential tax abatement agreements that were entered into by a component unit of the county/city government such as a Building Authority.  Include all requested information included above.</t>
  </si>
  <si>
    <t>The Governmental Accounting Standards Board (GASB) requires disclosure within the notes to the financial statements of the governmental unit regarding details of any tax abatement agreements entered into by governments other than the School District that reduce the tax revenues of the governmental unit.  Please disclose the following information for tax abatements, relevant to your County's activity.</t>
  </si>
  <si>
    <t xml:space="preserve">As the Tax Commissioner of the </t>
  </si>
  <si>
    <t>mills</t>
  </si>
  <si>
    <t xml:space="preserve">I, </t>
  </si>
  <si>
    <t>JULY CHECK DATE</t>
  </si>
  <si>
    <t>AUGUST CHECK DATE</t>
  </si>
  <si>
    <t>JULY</t>
  </si>
  <si>
    <t>TOTAL</t>
  </si>
  <si>
    <t>AUGUST</t>
  </si>
  <si>
    <t>SECTION I - TWELVE MONTH PERIOD</t>
  </si>
  <si>
    <t>TOTAL FOR SECTION I - TAX COLLECTIONS</t>
  </si>
  <si>
    <t>Total Verification to Check Detail Page</t>
  </si>
  <si>
    <t>Total Delinquent Verification</t>
  </si>
  <si>
    <t>ENTITY_ID</t>
  </si>
  <si>
    <t>6461</t>
  </si>
  <si>
    <t>Dooly County Board of Education</t>
  </si>
  <si>
    <t>6961</t>
  </si>
  <si>
    <t>Marion County Board of Education</t>
  </si>
  <si>
    <t>7141</t>
  </si>
  <si>
    <t>Pike County Board of Education</t>
  </si>
  <si>
    <t>7441</t>
  </si>
  <si>
    <t>Union County Board of Education</t>
  </si>
  <si>
    <t>7351</t>
  </si>
  <si>
    <t>Terrell County Board of Education</t>
  </si>
  <si>
    <t>6291</t>
  </si>
  <si>
    <t>Clarke County Board of Education</t>
  </si>
  <si>
    <t>7411</t>
  </si>
  <si>
    <t>Troup County Board of Education</t>
  </si>
  <si>
    <t>8864</t>
  </si>
  <si>
    <t>Coastal Plains R.E.S.A.</t>
  </si>
  <si>
    <t>7741</t>
  </si>
  <si>
    <t>City of Dublin Board of Education</t>
  </si>
  <si>
    <t>6701</t>
  </si>
  <si>
    <t>Hancock County Board of Education</t>
  </si>
  <si>
    <t>6501</t>
  </si>
  <si>
    <t>Echols County Board of Education</t>
  </si>
  <si>
    <t>7371</t>
  </si>
  <si>
    <t>Tift County Board of Education</t>
  </si>
  <si>
    <t>7091</t>
  </si>
  <si>
    <t>Oglethorpe County Board of Education</t>
  </si>
  <si>
    <t>7181</t>
  </si>
  <si>
    <t>Quitman County Board of Education</t>
  </si>
  <si>
    <t>6451</t>
  </si>
  <si>
    <t>Dodge County Board of Education</t>
  </si>
  <si>
    <t>7921</t>
  </si>
  <si>
    <t>City of Valdosta Board of Education</t>
  </si>
  <si>
    <t>6681</t>
  </si>
  <si>
    <t>Habersham County Board of Education</t>
  </si>
  <si>
    <t>7661</t>
  </si>
  <si>
    <t>City of Carrollton Board of Education</t>
  </si>
  <si>
    <t>6371</t>
  </si>
  <si>
    <t>Cook County Board of Education</t>
  </si>
  <si>
    <t>6731</t>
  </si>
  <si>
    <t>Hart County Board of Education</t>
  </si>
  <si>
    <t>6171</t>
  </si>
  <si>
    <t>Burke County Board of Education</t>
  </si>
  <si>
    <t>8804</t>
  </si>
  <si>
    <t>First District R.E.S.A.</t>
  </si>
  <si>
    <t>6551</t>
  </si>
  <si>
    <t>Fannin County Board of Education</t>
  </si>
  <si>
    <t>8544</t>
  </si>
  <si>
    <t>Pioneer R.E.S.A.</t>
  </si>
  <si>
    <t>7641</t>
  </si>
  <si>
    <t>City of Buford Board of Education</t>
  </si>
  <si>
    <t>7151</t>
  </si>
  <si>
    <t>Polk School District</t>
  </si>
  <si>
    <t>6241</t>
  </si>
  <si>
    <t>Charlton County Board of Education</t>
  </si>
  <si>
    <t>7851</t>
  </si>
  <si>
    <t>City of Rome Board of Education</t>
  </si>
  <si>
    <t>6431</t>
  </si>
  <si>
    <t>Decatur County Board of Education</t>
  </si>
  <si>
    <t>8684</t>
  </si>
  <si>
    <t>Central Savannah River R.E.S.A.</t>
  </si>
  <si>
    <t>7581</t>
  </si>
  <si>
    <t>Wilkinson County Board of Education</t>
  </si>
  <si>
    <t>7501</t>
  </si>
  <si>
    <t>Washington County Board of Education</t>
  </si>
  <si>
    <t>7861</t>
  </si>
  <si>
    <t>City of Social Circle Board of Education</t>
  </si>
  <si>
    <t>6311</t>
  </si>
  <si>
    <t>Clayton County Board of Education</t>
  </si>
  <si>
    <t>8764</t>
  </si>
  <si>
    <t>Heart of Georgia R.E.S.A.</t>
  </si>
  <si>
    <t>6481</t>
  </si>
  <si>
    <t>Douglas County Board of Education</t>
  </si>
  <si>
    <t>6931</t>
  </si>
  <si>
    <t>Lumpkin County Board of Education</t>
  </si>
  <si>
    <t>7341</t>
  </si>
  <si>
    <t>Telfair County Board of Education</t>
  </si>
  <si>
    <t>7431</t>
  </si>
  <si>
    <t>Twiggs County Board of Education</t>
  </si>
  <si>
    <t>7321</t>
  </si>
  <si>
    <t>Tattnall County Board of Education</t>
  </si>
  <si>
    <t>6071</t>
  </si>
  <si>
    <t>Barrow County Board of Education</t>
  </si>
  <si>
    <t>8724</t>
  </si>
  <si>
    <t>Chattahoochee Flint R.E.S.A.</t>
  </si>
  <si>
    <t>7021</t>
  </si>
  <si>
    <t>Monroe County Board of Education</t>
  </si>
  <si>
    <t>6121</t>
  </si>
  <si>
    <t>Bleckley County Board of Education</t>
  </si>
  <si>
    <t>7221</t>
  </si>
  <si>
    <t>Rockdale County Board of Education</t>
  </si>
  <si>
    <t>6101</t>
  </si>
  <si>
    <t>Berrien County Board of Education</t>
  </si>
  <si>
    <t>6861</t>
  </si>
  <si>
    <t>Lanier County Board of Education</t>
  </si>
  <si>
    <t>7471</t>
  </si>
  <si>
    <t>Walton County Board of Education</t>
  </si>
  <si>
    <t>7931</t>
  </si>
  <si>
    <t>City of Vidalia Board of Education</t>
  </si>
  <si>
    <t>8504</t>
  </si>
  <si>
    <t>Northwest Georgia R.E.S.A.</t>
  </si>
  <si>
    <t>7391</t>
  </si>
  <si>
    <t>Towns County Board of Education</t>
  </si>
  <si>
    <t>7820108</t>
  </si>
  <si>
    <t>Mountain Education Center School</t>
  </si>
  <si>
    <t>7291</t>
  </si>
  <si>
    <t>Sumter County Board of Education</t>
  </si>
  <si>
    <t>7111</t>
  </si>
  <si>
    <t>Peach County Board of Education</t>
  </si>
  <si>
    <t>6841</t>
  </si>
  <si>
    <t>Jones County Board of Education</t>
  </si>
  <si>
    <t>6791</t>
  </si>
  <si>
    <t>Jasper County Board of Education</t>
  </si>
  <si>
    <t>6351</t>
  </si>
  <si>
    <t>Colquitt County Board of Education</t>
  </si>
  <si>
    <t>7231</t>
  </si>
  <si>
    <t>Schley County Board of Education</t>
  </si>
  <si>
    <t>7171</t>
  </si>
  <si>
    <t>Putnam County Board of Education</t>
  </si>
  <si>
    <t>7331</t>
  </si>
  <si>
    <t>Taylor County Board of Education</t>
  </si>
  <si>
    <t>6721</t>
  </si>
  <si>
    <t>Harris County Board of Education</t>
  </si>
  <si>
    <t>7841</t>
  </si>
  <si>
    <t>City of Pelham Board of Education</t>
  </si>
  <si>
    <t>7531</t>
  </si>
  <si>
    <t>Wheeler County Board of Education</t>
  </si>
  <si>
    <t>7081</t>
  </si>
  <si>
    <t>Oconee County School District</t>
  </si>
  <si>
    <t>6011</t>
  </si>
  <si>
    <t>Appling County Board of Education</t>
  </si>
  <si>
    <t>6421</t>
  </si>
  <si>
    <t>Dawson County Board of Education</t>
  </si>
  <si>
    <t>6641</t>
  </si>
  <si>
    <t>Gordon County Board of Education</t>
  </si>
  <si>
    <t>8664</t>
  </si>
  <si>
    <t>Oconee R.E.S.A.</t>
  </si>
  <si>
    <t>6891</t>
  </si>
  <si>
    <t>Liberty County Board of Education</t>
  </si>
  <si>
    <t>6061</t>
  </si>
  <si>
    <t>Banks County Board of Education</t>
  </si>
  <si>
    <t>7491</t>
  </si>
  <si>
    <t>Warren County Board of Education</t>
  </si>
  <si>
    <t>6261</t>
  </si>
  <si>
    <t>Chattahoochee County Board of Education</t>
  </si>
  <si>
    <t>6301</t>
  </si>
  <si>
    <t>CLAY COUNTY BOARD OF EDUCATION</t>
  </si>
  <si>
    <t>7571</t>
  </si>
  <si>
    <t>Wilkes County Board of Education</t>
  </si>
  <si>
    <t>6761</t>
  </si>
  <si>
    <t>Houston County Board of Education</t>
  </si>
  <si>
    <t>7691</t>
  </si>
  <si>
    <t>City of Chickamauga Board of Education</t>
  </si>
  <si>
    <t>6471</t>
  </si>
  <si>
    <t>Dougherty County Board of Education</t>
  </si>
  <si>
    <t>6391</t>
  </si>
  <si>
    <t>Crawford County Board of Education</t>
  </si>
  <si>
    <t>7401</t>
  </si>
  <si>
    <t>Treutlen County Board of Education</t>
  </si>
  <si>
    <t>LUMPKIN COUNTY BOARD OF EDUCATION_x000D_</t>
  </si>
  <si>
    <t>7731</t>
  </si>
  <si>
    <t>City of Decatur Board of Education</t>
  </si>
  <si>
    <t>7101</t>
  </si>
  <si>
    <t>Paulding County Board of Education</t>
  </si>
  <si>
    <t>6331</t>
  </si>
  <si>
    <t>Cobb County School District</t>
  </si>
  <si>
    <t>6341</t>
  </si>
  <si>
    <t>Coffee County Board of Education</t>
  </si>
  <si>
    <t>6651</t>
  </si>
  <si>
    <t>Grady County Board of Education</t>
  </si>
  <si>
    <t>6221</t>
  </si>
  <si>
    <t>Carroll County Board of Education</t>
  </si>
  <si>
    <t>6801</t>
  </si>
  <si>
    <t>Jeff Davis County Board of Education</t>
  </si>
  <si>
    <t>7121</t>
  </si>
  <si>
    <t>Pickens County Board of Education</t>
  </si>
  <si>
    <t>8604</t>
  </si>
  <si>
    <t>West Georgia R.E.S.A.</t>
  </si>
  <si>
    <t>7201</t>
  </si>
  <si>
    <t>Randolph County Board of Education</t>
  </si>
  <si>
    <t>6591</t>
  </si>
  <si>
    <t>Franklin County Board of Education</t>
  </si>
  <si>
    <t>6611</t>
  </si>
  <si>
    <t>Gilmer County Board of Education</t>
  </si>
  <si>
    <t>6911</t>
  </si>
  <si>
    <t>Long County Board of Education</t>
  </si>
  <si>
    <t>8644</t>
  </si>
  <si>
    <t>Middle Georgia R.E.S.A.</t>
  </si>
  <si>
    <t>7301</t>
  </si>
  <si>
    <t>Talbot County Board of Education</t>
  </si>
  <si>
    <t>6751</t>
  </si>
  <si>
    <t>Henry County Board of Education</t>
  </si>
  <si>
    <t>6661</t>
  </si>
  <si>
    <t>Greene County Board of Education</t>
  </si>
  <si>
    <t>7481</t>
  </si>
  <si>
    <t>Ware County Board of Education</t>
  </si>
  <si>
    <t>6321</t>
  </si>
  <si>
    <t>Clinch County Board of Education</t>
  </si>
  <si>
    <t>6201</t>
  </si>
  <si>
    <t>Camden County Board of Education</t>
  </si>
  <si>
    <t>6511</t>
  </si>
  <si>
    <t>Effingham County Board of Education</t>
  </si>
  <si>
    <t>7721</t>
  </si>
  <si>
    <t>City of Dalton Board of Education</t>
  </si>
  <si>
    <t>6521</t>
  </si>
  <si>
    <t>Elbert County Board of Education</t>
  </si>
  <si>
    <t>7251</t>
  </si>
  <si>
    <t>Seminole County Board of Education</t>
  </si>
  <si>
    <t>6091</t>
  </si>
  <si>
    <t>7381</t>
  </si>
  <si>
    <t>Toombs County Board of Education</t>
  </si>
  <si>
    <t>7041</t>
  </si>
  <si>
    <t>Morgan County Board of Education</t>
  </si>
  <si>
    <t>6081</t>
  </si>
  <si>
    <t>Bartow County Board of Education</t>
  </si>
  <si>
    <t>7911</t>
  </si>
  <si>
    <t>City of Trion Board of Education</t>
  </si>
  <si>
    <t>7761</t>
  </si>
  <si>
    <t>City of Gainesville Board of Education</t>
  </si>
  <si>
    <t>6981</t>
  </si>
  <si>
    <t>Mcintosh County Board of Education</t>
  </si>
  <si>
    <t>7811</t>
  </si>
  <si>
    <t>City of Marietta Board of Education</t>
  </si>
  <si>
    <t>7011</t>
  </si>
  <si>
    <t>Mitchell County Board of Education</t>
  </si>
  <si>
    <t>6871</t>
  </si>
  <si>
    <t>Laurens County Board of Education</t>
  </si>
  <si>
    <t>6361</t>
  </si>
  <si>
    <t>Columbia County Board of Education</t>
  </si>
  <si>
    <t>7311</t>
  </si>
  <si>
    <t>Taliaferro County Board of Education</t>
  </si>
  <si>
    <t>7541</t>
  </si>
  <si>
    <t>White County Board of Education</t>
  </si>
  <si>
    <t>7061</t>
  </si>
  <si>
    <t>Muscogee County Board of Education</t>
  </si>
  <si>
    <t>7521</t>
  </si>
  <si>
    <t>Webster County Board of Education</t>
  </si>
  <si>
    <t>Ben Hill County Board of Education</t>
  </si>
  <si>
    <t>7611</t>
  </si>
  <si>
    <t>Atlanta Independent School System</t>
  </si>
  <si>
    <t>6711</t>
  </si>
  <si>
    <t>Haralson County Board of Education</t>
  </si>
  <si>
    <t>6771</t>
  </si>
  <si>
    <t>Irwin County Board of Education</t>
  </si>
  <si>
    <t>7361</t>
  </si>
  <si>
    <t>Thomas County Board of Education</t>
  </si>
  <si>
    <t>8524</t>
  </si>
  <si>
    <t>North Georgia R.E.S.A.</t>
  </si>
  <si>
    <t>6951</t>
  </si>
  <si>
    <t>Madison County Board of Education</t>
  </si>
  <si>
    <t>7561</t>
  </si>
  <si>
    <t>Wilcox County Board of Education</t>
  </si>
  <si>
    <t>8624</t>
  </si>
  <si>
    <t>Griffin R.E.S.A.</t>
  </si>
  <si>
    <t>7591</t>
  </si>
  <si>
    <t>Worth County Board of Education</t>
  </si>
  <si>
    <t>Central Savannah River Area R.E.S.A.</t>
  </si>
  <si>
    <t>7191</t>
  </si>
  <si>
    <t>Rabun County Board of Education</t>
  </si>
  <si>
    <t>8584</t>
  </si>
  <si>
    <t>Northeast Georgia R.E.S.A.</t>
  </si>
  <si>
    <t>6251</t>
  </si>
  <si>
    <t>Savannah-Chatham County Board of Education</t>
  </si>
  <si>
    <t>7711</t>
  </si>
  <si>
    <t>City of Commerce Board of Education</t>
  </si>
  <si>
    <t>7891</t>
  </si>
  <si>
    <t>City of Thomasville Board of Education</t>
  </si>
  <si>
    <t>7791</t>
  </si>
  <si>
    <t>City of Jefferson Board of Education</t>
  </si>
  <si>
    <t>6161</t>
  </si>
  <si>
    <t>Bulloch County Board of Education</t>
  </si>
  <si>
    <t>6131</t>
  </si>
  <si>
    <t>Brantley County Board of Education</t>
  </si>
  <si>
    <t>7241</t>
  </si>
  <si>
    <t>Screven County Board of Education</t>
  </si>
  <si>
    <t>6991</t>
  </si>
  <si>
    <t>Meriwether County Board of Education</t>
  </si>
  <si>
    <t>6281</t>
  </si>
  <si>
    <t>Cherokee County Board of Education</t>
  </si>
  <si>
    <t>6231</t>
  </si>
  <si>
    <t>Catoosa County Board of Education</t>
  </si>
  <si>
    <t>8564</t>
  </si>
  <si>
    <t>Metro R.E.S.A.</t>
  </si>
  <si>
    <t>6181</t>
  </si>
  <si>
    <t>Butts County Board of Education</t>
  </si>
  <si>
    <t>7271</t>
  </si>
  <si>
    <t>Stephens County Board of Education</t>
  </si>
  <si>
    <t>7651</t>
  </si>
  <si>
    <t>City of Calhoun Board of Education</t>
  </si>
  <si>
    <t>7031</t>
  </si>
  <si>
    <t>Montgomery County Board of Education</t>
  </si>
  <si>
    <t>6561</t>
  </si>
  <si>
    <t>Fayette County Board of Education</t>
  </si>
  <si>
    <t>6401</t>
  </si>
  <si>
    <t>Crisp County Board of Education</t>
  </si>
  <si>
    <t>7071</t>
  </si>
  <si>
    <t>Newton County Board of Education</t>
  </si>
  <si>
    <t>6141</t>
  </si>
  <si>
    <t>Brooks County Board of Education</t>
  </si>
  <si>
    <t>6821</t>
  </si>
  <si>
    <t>Jenkins County Board of Education</t>
  </si>
  <si>
    <t>6601</t>
  </si>
  <si>
    <t>Fulton County Board of Education</t>
  </si>
  <si>
    <t>6971</t>
  </si>
  <si>
    <t>Mcduffie County Board of Education</t>
  </si>
  <si>
    <t>7421</t>
  </si>
  <si>
    <t>Turner County Board of Education</t>
  </si>
  <si>
    <t>6631</t>
  </si>
  <si>
    <t>Glynn County Board of Education</t>
  </si>
  <si>
    <t>6021</t>
  </si>
  <si>
    <t>Atkinson County Board of Education</t>
  </si>
  <si>
    <t>6491</t>
  </si>
  <si>
    <t>Early County Board of Education</t>
  </si>
  <si>
    <t>7511</t>
  </si>
  <si>
    <t>Wayne County Board of Education</t>
  </si>
  <si>
    <t>6031</t>
  </si>
  <si>
    <t>Bacon County Board of Education</t>
  </si>
  <si>
    <t>6531</t>
  </si>
  <si>
    <t>Emanuel County Board of Education</t>
  </si>
  <si>
    <t>7161</t>
  </si>
  <si>
    <t>Pulaski County Board of Education</t>
  </si>
  <si>
    <t>6041</t>
  </si>
  <si>
    <t>Baker County Board of Education</t>
  </si>
  <si>
    <t>7451</t>
  </si>
  <si>
    <t>Thomaston - Upson County Board of Education</t>
  </si>
  <si>
    <t>6381</t>
  </si>
  <si>
    <t>Coweta County Board of Education</t>
  </si>
  <si>
    <t>6581</t>
  </si>
  <si>
    <t>Forsyth County Board of Education</t>
  </si>
  <si>
    <t>8884</t>
  </si>
  <si>
    <t>Okefenokee R.E.S.A.</t>
  </si>
  <si>
    <t>6191</t>
  </si>
  <si>
    <t>Calhoun County Board of Education</t>
  </si>
  <si>
    <t>6211</t>
  </si>
  <si>
    <t>Candler County Board of Education</t>
  </si>
  <si>
    <t>6441</t>
  </si>
  <si>
    <t>Dekalb County Board of Education</t>
  </si>
  <si>
    <t>7261</t>
  </si>
  <si>
    <t>Griffin - Spalding County Board of Education</t>
  </si>
  <si>
    <t>6921</t>
  </si>
  <si>
    <t>Lowndes County Board of Education</t>
  </si>
  <si>
    <t>6811</t>
  </si>
  <si>
    <t>Jefferson County Board of Education</t>
  </si>
  <si>
    <t>6941</t>
  </si>
  <si>
    <t>Macon County Board of Education</t>
  </si>
  <si>
    <t>6151</t>
  </si>
  <si>
    <t>Bryan County Board of Education</t>
  </si>
  <si>
    <t>6781</t>
  </si>
  <si>
    <t>Jackson County Board of Education</t>
  </si>
  <si>
    <t>6691</t>
  </si>
  <si>
    <t>Hall County Board of Education</t>
  </si>
  <si>
    <t>7001</t>
  </si>
  <si>
    <t>Miller County Board of Education</t>
  </si>
  <si>
    <t>6741</t>
  </si>
  <si>
    <t>Heard County Board of Education</t>
  </si>
  <si>
    <t>6831</t>
  </si>
  <si>
    <t>Johnson County Board of Education</t>
  </si>
  <si>
    <t>6271</t>
  </si>
  <si>
    <t>Chattooga County Board of Education</t>
  </si>
  <si>
    <t>6541</t>
  </si>
  <si>
    <t>Evans County Board of Education</t>
  </si>
  <si>
    <t>7671</t>
  </si>
  <si>
    <t>City of Cartersville Board of Education</t>
  </si>
  <si>
    <t>7631</t>
  </si>
  <si>
    <t>City of Bremen Board of Education</t>
  </si>
  <si>
    <t>8844</t>
  </si>
  <si>
    <t>Southwest Georgia R.E.S.A.</t>
  </si>
  <si>
    <t>6851</t>
  </si>
  <si>
    <t>Lamar County Board of Education</t>
  </si>
  <si>
    <t>6051</t>
  </si>
  <si>
    <t>Baldwin County Board of Education</t>
  </si>
  <si>
    <t>6411</t>
  </si>
  <si>
    <t>Dade County Board of Education</t>
  </si>
  <si>
    <t>7461</t>
  </si>
  <si>
    <t>Walker County Board of Education</t>
  </si>
  <si>
    <t>6571</t>
  </si>
  <si>
    <t>Floyd County Board of Education</t>
  </si>
  <si>
    <t>7551</t>
  </si>
  <si>
    <t>Whitfield County Board of Education</t>
  </si>
  <si>
    <t>6881</t>
  </si>
  <si>
    <t>Lee County Board of Education</t>
  </si>
  <si>
    <t>6621</t>
  </si>
  <si>
    <t>Glascock County Board of Education</t>
  </si>
  <si>
    <t>Metropolitan R.E.S.A.</t>
  </si>
  <si>
    <t>7211</t>
  </si>
  <si>
    <t>Richmond County Board of Education</t>
  </si>
  <si>
    <t>7281</t>
  </si>
  <si>
    <t>Stewart County Board of Education</t>
  </si>
  <si>
    <t>6111</t>
  </si>
  <si>
    <t>Bibb County Board of Education</t>
  </si>
  <si>
    <t>6671</t>
  </si>
  <si>
    <t>Gwinnett County Board of Education</t>
  </si>
  <si>
    <t>6901</t>
  </si>
  <si>
    <t>Lincoln County Board of Education</t>
  </si>
  <si>
    <t>7131</t>
  </si>
  <si>
    <t>Pierce County Board of Education</t>
  </si>
  <si>
    <t>7051</t>
  </si>
  <si>
    <t>Murray County Board of Education</t>
  </si>
  <si>
    <t>SCHOOL DISTRICT</t>
  </si>
  <si>
    <t>SD_SearchTerm</t>
  </si>
  <si>
    <t>Tax Commissioner of</t>
  </si>
  <si>
    <t>Tax Abatements exist for the School District (see details at following tab)</t>
  </si>
  <si>
    <t>Email to:</t>
  </si>
  <si>
    <t>Please fill out only colored cells</t>
  </si>
  <si>
    <t>TBL_SOURCE</t>
  </si>
  <si>
    <t>COLUMN_DESC</t>
  </si>
  <si>
    <t>ROW_DESC</t>
  </si>
  <si>
    <t>12Month</t>
  </si>
  <si>
    <t>M&amp;O</t>
  </si>
  <si>
    <t>Total Paid to School District</t>
  </si>
  <si>
    <t>2MonthMO</t>
  </si>
  <si>
    <t>2MonthBOND</t>
  </si>
  <si>
    <t>Delinquent</t>
  </si>
  <si>
    <t>FISCAL_YEAR</t>
  </si>
  <si>
    <t>VALUE</t>
  </si>
  <si>
    <t>FILE_NAME</t>
  </si>
  <si>
    <t>SCHOOL_SYSTEM</t>
  </si>
  <si>
    <t>LEVY_DATE</t>
  </si>
  <si>
    <t>DUE_DATE</t>
  </si>
  <si>
    <t>DUE_DATE2</t>
  </si>
  <si>
    <t>TAX_COMM_WITH</t>
  </si>
  <si>
    <t>MILL_MO</t>
  </si>
  <si>
    <t>MILL_BOND</t>
  </si>
  <si>
    <t>TAX_ABATEMENT</t>
  </si>
  <si>
    <t>TAX_COMMISSIONER</t>
  </si>
  <si>
    <t>COUNTY</t>
  </si>
  <si>
    <t>PHONE</t>
  </si>
  <si>
    <t>DATE</t>
  </si>
  <si>
    <t>EMAIL</t>
  </si>
  <si>
    <t>JULY TOTAL</t>
  </si>
  <si>
    <t>JULY TAX YEAR AND PRIOR</t>
  </si>
  <si>
    <t>JULY FISCAL YEAR</t>
  </si>
  <si>
    <t>AUGUST TOTAL</t>
  </si>
  <si>
    <t>AUGUST TAX YEAR AND PRIOR</t>
  </si>
  <si>
    <t>AUGUST FISCAL YEAR</t>
  </si>
  <si>
    <t>DelinquentType</t>
  </si>
  <si>
    <t>Property Tax Confirmation Help</t>
  </si>
  <si>
    <t>taxconfirmations@audits.ga.gov</t>
  </si>
  <si>
    <t>Tax LEVY DATE for 2024 calendar year property taxes</t>
  </si>
  <si>
    <t>Tax DUE DATE(S) for 2024 calendar year property taxes</t>
  </si>
  <si>
    <t>, do hereby certify the above information was taken from records located in my office and, to the best of my</t>
  </si>
  <si>
    <t>knowledge, is complete and accurate.</t>
  </si>
  <si>
    <t>SECTION I - TWELVE MONTH PERIOD - JULY 1, 2024, THROUGH JUNE 30, 2025  (ALL TAX YEARS)</t>
  </si>
  <si>
    <r>
      <t xml:space="preserve">Total taxes </t>
    </r>
    <r>
      <rPr>
        <b/>
        <sz val="11"/>
        <rFont val="Tahoma"/>
        <family val="2"/>
      </rPr>
      <t>transmitted</t>
    </r>
    <r>
      <rPr>
        <sz val="11"/>
        <rFont val="Tahoma"/>
        <family val="2"/>
      </rPr>
      <t xml:space="preserve"> to the School District between July 1, 2024, through June 30, 2025, for both Maintenance and Operation and Bonds: </t>
    </r>
  </si>
  <si>
    <t>(7/1/24 thru 6/30/25)</t>
  </si>
  <si>
    <r>
      <t xml:space="preserve">Total taxes </t>
    </r>
    <r>
      <rPr>
        <b/>
        <sz val="11"/>
        <rFont val="Tahoma"/>
        <family val="2"/>
      </rPr>
      <t>transmitted</t>
    </r>
    <r>
      <rPr>
        <sz val="11"/>
        <rFont val="Tahoma"/>
        <family val="2"/>
      </rPr>
      <t xml:space="preserve"> to the School District between July 1, 2025, through August 31, 2025, for </t>
    </r>
    <r>
      <rPr>
        <b/>
        <sz val="11"/>
        <rFont val="Tahoma"/>
        <family val="2"/>
      </rPr>
      <t>Maintenance and Operation</t>
    </r>
    <r>
      <rPr>
        <sz val="11"/>
        <rFont val="Tahoma"/>
        <family val="2"/>
      </rPr>
      <t>:</t>
    </r>
  </si>
  <si>
    <t>SECTION II - TWO MONTH PERIOD - JULY 1, 2025, THROUGH AUGUST 31, 2025 (ALL TAX YEARS)</t>
  </si>
  <si>
    <t>2024 and prior</t>
  </si>
  <si>
    <t>(7/1/25 thru 8/31/25)</t>
  </si>
  <si>
    <r>
      <t>Total taxes</t>
    </r>
    <r>
      <rPr>
        <b/>
        <sz val="11"/>
        <rFont val="Tahoma"/>
        <family val="2"/>
      </rPr>
      <t xml:space="preserve"> transmitted</t>
    </r>
    <r>
      <rPr>
        <sz val="11"/>
        <rFont val="Tahoma"/>
        <family val="2"/>
      </rPr>
      <t xml:space="preserve"> to the School District between July 1, 2025, through August 31, 2025, for </t>
    </r>
    <r>
      <rPr>
        <b/>
        <sz val="11"/>
        <rFont val="Tahoma"/>
        <family val="2"/>
      </rPr>
      <t>Bonds:</t>
    </r>
  </si>
  <si>
    <t>SECTION III - DELINQUENT TAX BALANCE AS OF JUNE 30, 2025 BY TAX YEAR</t>
  </si>
  <si>
    <t>prior to 2014</t>
  </si>
  <si>
    <t>These are the total delinquent taxes as of June 30, 2025 for which payment has not been received.  Please provide the delinquent balance broken out by tax years.</t>
  </si>
  <si>
    <t>SECTION IV - DELINQUENT TAX BALANCE AS OF JUNE 30, 2025 BY TAX TYPE</t>
  </si>
  <si>
    <t>These are the total delinquent taxes as of June 30, 2025 for which payment has not been received.  Please provide the delinquent balance broken out by the tax type.</t>
  </si>
  <si>
    <t>JULY 1, 2024 THROUGH JUNE 30, 2025</t>
  </si>
  <si>
    <t>JULY 1, 2024 THROUGH JUNE 30, 2025 (CONTINUED)</t>
  </si>
  <si>
    <t>SECTION II - TWO MONTH PERIOD</t>
  </si>
  <si>
    <t>JULY 1, 2025 THROUGH AUGUST 31, 2025</t>
  </si>
  <si>
    <t>July 1, 2025 and August 31, 2025.</t>
  </si>
  <si>
    <t>PERIOD JULY 1, 2024 TO JUNE 30, 2025</t>
  </si>
  <si>
    <t>PERIOD JULY 1, 2025 TO AUGUST 31, 2025</t>
  </si>
  <si>
    <t>TOTAL FOR SECTION II - TAX COLLECTIONS</t>
  </si>
  <si>
    <t>All taxes from July 1, 2024 through June 30, 2025 total</t>
  </si>
  <si>
    <t>All taxes from July 1, 2025 through August 31, 2025 total</t>
  </si>
  <si>
    <t>Delinquent tax balances as of June 30, 2025 total</t>
  </si>
  <si>
    <t>, the information required to</t>
  </si>
  <si>
    <t>complete the above designated disclosures is reported below:</t>
  </si>
  <si>
    <t xml:space="preserve">, do hereby certify the above information was taken from records located in my office and, to the best of </t>
  </si>
  <si>
    <t>my knowledge, is complete and accurate.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</si>
</sst>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409]mmmm\ d\,\ yyyy;@"/>
  </numFmts>
  <fonts count="27" x14ac:knownFonts="1">
    <font>
      <sz val="10"/>
      <name val="Times New Roman"/>
    </font>
    <font>
      <sz val="11"/>
      <color theme="1"/>
      <name val="Calibri"/>
      <family val="2"/>
      <scheme val="minor"/>
    </font>
    <font>
      <sz val="8"/>
      <name val="Times New Roman"/>
      <family val="1"/>
    </font>
    <font>
      <sz val="11"/>
      <name val="Tahoma"/>
      <family val="2"/>
    </font>
    <font>
      <b/>
      <sz val="11"/>
      <name val="Tahoma"/>
      <family val="2"/>
    </font>
    <font>
      <u/>
      <sz val="11"/>
      <name val="Tahoma"/>
      <family val="2"/>
    </font>
    <font>
      <sz val="14"/>
      <name val="Tahoma"/>
      <family val="2"/>
    </font>
    <font>
      <b/>
      <sz val="14"/>
      <name val="Tahoma"/>
      <family val="2"/>
    </font>
    <font>
      <u/>
      <sz val="14"/>
      <name val="Tahoma"/>
      <family val="2"/>
    </font>
    <font>
      <b/>
      <sz val="8"/>
      <color rgb="FFFF0000"/>
      <name val="Tahoma"/>
      <family val="2"/>
    </font>
    <font>
      <b/>
      <sz val="12"/>
      <color rgb="FFFF0000"/>
      <name val="Tahoma"/>
      <family val="2"/>
    </font>
    <font>
      <sz val="12"/>
      <color rgb="FFFF0000"/>
      <name val="Tahoma"/>
      <family val="2"/>
    </font>
    <font>
      <b/>
      <sz val="10.5"/>
      <name val="Tahoma"/>
      <family val="2"/>
    </font>
    <font>
      <u/>
      <sz val="10"/>
      <name val="Times New Roman"/>
      <family val="1"/>
    </font>
    <font>
      <sz val="10"/>
      <name val="Times New Roman"/>
      <family val="1"/>
    </font>
    <font>
      <sz val="12"/>
      <name val="Tahoma"/>
      <family val="2"/>
    </font>
    <font>
      <sz val="10"/>
      <name val="Times New Roman"/>
      <family val="1"/>
    </font>
    <font>
      <u val="double"/>
      <sz val="14"/>
      <name val="Tahoma"/>
      <family val="2"/>
    </font>
    <font>
      <sz val="11"/>
      <color rgb="FFFF0000"/>
      <name val="Tahoma"/>
      <family val="2"/>
    </font>
    <font>
      <u/>
      <sz val="12"/>
      <name val="Tahoma"/>
      <family val="2"/>
    </font>
    <font>
      <b/>
      <sz val="10"/>
      <name val="Times New Roman"/>
      <family val="1"/>
    </font>
    <font>
      <b/>
      <sz val="10"/>
      <color theme="0"/>
      <name val="Times New Roman"/>
      <family val="1"/>
    </font>
    <font>
      <sz val="10"/>
      <color theme="1"/>
      <name val="Times New Roman"/>
      <family val="1"/>
    </font>
    <font>
      <sz val="10"/>
      <color theme="1"/>
      <name val="Times New Roman"/>
      <family val="1"/>
    </font>
    <font>
      <b/>
      <sz val="10"/>
      <color theme="0"/>
      <name val="Times New Roman"/>
      <family val="1"/>
    </font>
    <font>
      <u/>
      <sz val="10"/>
      <color theme="10"/>
      <name val="Times New Roman"/>
      <family val="1"/>
    </font>
    <font>
      <u/>
      <sz val="14"/>
      <color theme="10"/>
      <name val="Times New Roman"/>
      <family val="1"/>
    </font>
  </fonts>
  <fills count="11">
    <fill>
      <patternFill patternType="none"/>
    </fill>
    <fill>
      <patternFill patternType="gray125"/>
    </fill>
    <fill>
      <patternFill patternType="solid">
        <fgColor indexed="9"/>
        <bgColor indexed="64"/>
      </patternFill>
    </fill>
    <fill>
      <patternFill patternType="solid">
        <fgColor rgb="FF66FFFF"/>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bottom style="thick">
        <color indexed="64"/>
      </bottom>
      <diagonal/>
    </border>
    <border>
      <left/>
      <right/>
      <top style="medium">
        <color indexed="64"/>
      </top>
      <bottom style="thin">
        <color indexed="64"/>
      </bottom>
      <diagonal/>
    </border>
    <border>
      <left style="thin">
        <color theme="0"/>
      </left>
      <right/>
      <top style="thin">
        <color theme="0"/>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s>
  <cellStyleXfs count="5">
    <xf numFmtId="0" fontId="0" fillId="0" borderId="0"/>
    <xf numFmtId="43" fontId="16" fillId="0" borderId="0" applyFont="0" applyFill="0" applyBorder="0" applyAlignment="0" applyProtection="0"/>
    <xf numFmtId="9" fontId="16" fillId="0" borderId="0" applyFont="0" applyFill="0" applyBorder="0" applyAlignment="0" applyProtection="0"/>
    <xf numFmtId="0" fontId="25" fillId="0" borderId="0" applyNumberFormat="0" applyFill="0" applyBorder="0" applyAlignment="0" applyProtection="0"/>
    <xf numFmtId="0" fontId="1" fillId="0" borderId="0"/>
  </cellStyleXfs>
  <cellXfs count="123">
    <xf numFmtId="0" fontId="0" fillId="0" borderId="0" xfId="0"/>
    <xf numFmtId="0" fontId="3" fillId="2" borderId="0" xfId="0" applyFont="1" applyFill="1"/>
    <xf numFmtId="0" fontId="3" fillId="2" borderId="0" xfId="0" applyFont="1" applyFill="1" applyAlignment="1">
      <alignment wrapText="1"/>
    </xf>
    <xf numFmtId="0" fontId="4" fillId="2" borderId="0" xfId="0" applyFont="1" applyFill="1"/>
    <xf numFmtId="0" fontId="5" fillId="2" borderId="0" xfId="0" applyFont="1" applyFill="1"/>
    <xf numFmtId="164" fontId="3" fillId="2" borderId="0" xfId="0" applyNumberFormat="1" applyFont="1" applyFill="1"/>
    <xf numFmtId="0" fontId="4" fillId="2" borderId="0" xfId="0" applyFont="1" applyFill="1" applyAlignment="1">
      <alignment horizontal="center" vertical="top"/>
    </xf>
    <xf numFmtId="0" fontId="4" fillId="2" borderId="3" xfId="0" applyFont="1" applyFill="1" applyBorder="1" applyAlignment="1">
      <alignment horizontal="center"/>
    </xf>
    <xf numFmtId="49" fontId="7" fillId="2" borderId="0" xfId="0" applyNumberFormat="1" applyFont="1" applyFill="1"/>
    <xf numFmtId="0" fontId="6" fillId="2" borderId="0" xfId="0" applyFont="1" applyFill="1"/>
    <xf numFmtId="0" fontId="10" fillId="2" borderId="0" xfId="0" applyFont="1" applyFill="1"/>
    <xf numFmtId="0" fontId="11" fillId="2" borderId="0" xfId="0" applyFont="1" applyFill="1"/>
    <xf numFmtId="0" fontId="6" fillId="2" borderId="0" xfId="0" applyFont="1" applyFill="1" applyAlignment="1">
      <alignment horizontal="justify"/>
    </xf>
    <xf numFmtId="0" fontId="7" fillId="2" borderId="0" xfId="0" applyFont="1" applyFill="1" applyAlignment="1">
      <alignment horizontal="justify"/>
    </xf>
    <xf numFmtId="0" fontId="3" fillId="2" borderId="0" xfId="0" applyFont="1" applyFill="1" applyAlignment="1">
      <alignment horizontal="justify" vertical="top" wrapText="1"/>
    </xf>
    <xf numFmtId="0" fontId="13" fillId="0" borderId="0" xfId="0" applyFont="1"/>
    <xf numFmtId="0" fontId="0" fillId="0" borderId="1" xfId="0" applyBorder="1" applyAlignment="1">
      <alignment horizontal="centerContinuous"/>
    </xf>
    <xf numFmtId="0" fontId="0" fillId="0" borderId="0" xfId="0" applyAlignment="1">
      <alignment horizontal="center"/>
    </xf>
    <xf numFmtId="0" fontId="0" fillId="0" borderId="3" xfId="0" applyBorder="1" applyAlignment="1">
      <alignment horizontal="center"/>
    </xf>
    <xf numFmtId="0" fontId="0" fillId="0" borderId="1" xfId="0" applyBorder="1"/>
    <xf numFmtId="0" fontId="14" fillId="0" borderId="0" xfId="0" applyFont="1"/>
    <xf numFmtId="0" fontId="13" fillId="2" borderId="0" xfId="0" applyFont="1" applyFill="1"/>
    <xf numFmtId="0" fontId="0" fillId="2" borderId="0" xfId="0" applyFill="1"/>
    <xf numFmtId="0" fontId="14" fillId="2" borderId="0" xfId="0" applyFont="1" applyFill="1"/>
    <xf numFmtId="0" fontId="0" fillId="2" borderId="1" xfId="0" applyFill="1" applyBorder="1" applyAlignment="1">
      <alignment horizontal="centerContinuous"/>
    </xf>
    <xf numFmtId="0" fontId="0" fillId="2" borderId="0" xfId="0" applyFill="1" applyAlignment="1">
      <alignment horizontal="center"/>
    </xf>
    <xf numFmtId="0" fontId="0" fillId="2" borderId="1" xfId="0" applyFill="1" applyBorder="1" applyAlignment="1">
      <alignment horizontal="center"/>
    </xf>
    <xf numFmtId="0" fontId="0" fillId="2" borderId="1" xfId="0" applyFill="1" applyBorder="1"/>
    <xf numFmtId="0" fontId="0" fillId="2" borderId="3" xfId="0" applyFill="1" applyBorder="1"/>
    <xf numFmtId="0" fontId="0" fillId="2" borderId="6" xfId="0" applyFill="1" applyBorder="1"/>
    <xf numFmtId="0" fontId="3" fillId="2" borderId="0" xfId="0" applyFont="1" applyFill="1" applyAlignment="1">
      <alignment horizontal="justify" wrapText="1"/>
    </xf>
    <xf numFmtId="0" fontId="6" fillId="2" borderId="0" xfId="0" applyFont="1" applyFill="1" applyAlignment="1">
      <alignment horizontal="left"/>
    </xf>
    <xf numFmtId="0" fontId="4" fillId="5" borderId="3" xfId="0" applyFont="1" applyFill="1" applyBorder="1" applyAlignment="1">
      <alignment horizontal="center"/>
    </xf>
    <xf numFmtId="0" fontId="3" fillId="5" borderId="0" xfId="0" applyFont="1" applyFill="1"/>
    <xf numFmtId="0" fontId="18" fillId="2" borderId="0" xfId="0" applyFont="1" applyFill="1"/>
    <xf numFmtId="0" fontId="4" fillId="4" borderId="0" xfId="0" applyFont="1" applyFill="1"/>
    <xf numFmtId="43" fontId="0" fillId="0" borderId="1" xfId="1" applyFont="1" applyBorder="1"/>
    <xf numFmtId="43" fontId="20" fillId="0" borderId="4" xfId="0" applyNumberFormat="1" applyFont="1" applyBorder="1"/>
    <xf numFmtId="0" fontId="20" fillId="0" borderId="0" xfId="0" applyFont="1"/>
    <xf numFmtId="43" fontId="0" fillId="2" borderId="1" xfId="1" applyFont="1" applyFill="1" applyBorder="1"/>
    <xf numFmtId="43" fontId="20" fillId="2" borderId="4" xfId="1" applyFont="1" applyFill="1" applyBorder="1"/>
    <xf numFmtId="0" fontId="20" fillId="2" borderId="0" xfId="0" applyFont="1" applyFill="1"/>
    <xf numFmtId="0" fontId="24" fillId="6" borderId="0" xfId="0" applyFont="1" applyFill="1"/>
    <xf numFmtId="0" fontId="21" fillId="6" borderId="9" xfId="0" applyFont="1" applyFill="1" applyBorder="1"/>
    <xf numFmtId="0" fontId="23" fillId="7" borderId="10" xfId="0" applyFont="1" applyFill="1" applyBorder="1"/>
    <xf numFmtId="0" fontId="23" fillId="7" borderId="11" xfId="0" applyFont="1" applyFill="1" applyBorder="1"/>
    <xf numFmtId="0" fontId="23" fillId="8" borderId="12" xfId="0" applyFont="1" applyFill="1" applyBorder="1"/>
    <xf numFmtId="0" fontId="23" fillId="8" borderId="8" xfId="0" applyFont="1" applyFill="1" applyBorder="1"/>
    <xf numFmtId="0" fontId="23" fillId="7" borderId="12" xfId="0" applyFont="1" applyFill="1" applyBorder="1"/>
    <xf numFmtId="0" fontId="22" fillId="7" borderId="8" xfId="0" applyFont="1" applyFill="1" applyBorder="1"/>
    <xf numFmtId="0" fontId="23" fillId="7" borderId="8" xfId="0" applyFont="1" applyFill="1" applyBorder="1"/>
    <xf numFmtId="0" fontId="6" fillId="2" borderId="2" xfId="0" applyFont="1" applyFill="1" applyBorder="1"/>
    <xf numFmtId="0" fontId="3" fillId="9" borderId="0" xfId="0" applyFont="1" applyFill="1" applyAlignment="1">
      <alignment horizontal="justify" wrapText="1"/>
    </xf>
    <xf numFmtId="14" fontId="0" fillId="0" borderId="1" xfId="0" applyNumberFormat="1" applyBorder="1"/>
    <xf numFmtId="14" fontId="0" fillId="2" borderId="1" xfId="0" applyNumberFormat="1" applyFill="1" applyBorder="1"/>
    <xf numFmtId="0" fontId="6" fillId="5" borderId="0" xfId="0" applyFont="1" applyFill="1"/>
    <xf numFmtId="2" fontId="6" fillId="5" borderId="0" xfId="0" applyNumberFormat="1" applyFont="1" applyFill="1"/>
    <xf numFmtId="2" fontId="6" fillId="5" borderId="0" xfId="0" applyNumberFormat="1" applyFont="1" applyFill="1" applyAlignment="1">
      <alignment horizontal="right"/>
    </xf>
    <xf numFmtId="0" fontId="6" fillId="5" borderId="0" xfId="0" applyFont="1" applyFill="1" applyAlignment="1">
      <alignment horizontal="right"/>
    </xf>
    <xf numFmtId="164" fontId="3" fillId="5" borderId="0" xfId="0" applyNumberFormat="1" applyFont="1" applyFill="1"/>
    <xf numFmtId="0" fontId="15" fillId="5" borderId="0" xfId="0" applyFont="1" applyFill="1"/>
    <xf numFmtId="0" fontId="15" fillId="5" borderId="1" xfId="0" applyFont="1" applyFill="1" applyBorder="1"/>
    <xf numFmtId="0" fontId="1" fillId="0" borderId="0" xfId="4"/>
    <xf numFmtId="2" fontId="17" fillId="5" borderId="0" xfId="0" applyNumberFormat="1" applyFont="1" applyFill="1" applyAlignment="1" applyProtection="1">
      <alignment horizontal="right"/>
      <protection locked="0"/>
    </xf>
    <xf numFmtId="14" fontId="0" fillId="0" borderId="0" xfId="0" applyNumberFormat="1"/>
    <xf numFmtId="2" fontId="0" fillId="0" borderId="0" xfId="0" applyNumberFormat="1"/>
    <xf numFmtId="49" fontId="0" fillId="0" borderId="0" xfId="0" applyNumberFormat="1"/>
    <xf numFmtId="10" fontId="0" fillId="0" borderId="0" xfId="2" applyNumberFormat="1" applyFont="1"/>
    <xf numFmtId="0" fontId="18" fillId="4" borderId="0" xfId="0" applyFont="1" applyFill="1"/>
    <xf numFmtId="0" fontId="12" fillId="4" borderId="0" xfId="0" applyFont="1" applyFill="1"/>
    <xf numFmtId="0" fontId="12" fillId="4" borderId="0" xfId="0" applyFont="1" applyFill="1" applyAlignment="1">
      <alignment horizontal="right"/>
    </xf>
    <xf numFmtId="0" fontId="3" fillId="4" borderId="0" xfId="0" applyFont="1" applyFill="1"/>
    <xf numFmtId="43" fontId="3" fillId="9" borderId="0" xfId="1" applyFont="1" applyFill="1" applyBorder="1" applyProtection="1">
      <protection locked="0"/>
    </xf>
    <xf numFmtId="43" fontId="3" fillId="9" borderId="1" xfId="1" applyFont="1" applyFill="1" applyBorder="1" applyProtection="1">
      <protection locked="0"/>
    </xf>
    <xf numFmtId="43" fontId="3" fillId="2" borderId="0" xfId="1" applyFont="1" applyFill="1" applyBorder="1" applyProtection="1">
      <protection locked="0"/>
    </xf>
    <xf numFmtId="43" fontId="3" fillId="2" borderId="3" xfId="1" applyFont="1" applyFill="1" applyBorder="1" applyProtection="1">
      <protection locked="0"/>
    </xf>
    <xf numFmtId="43" fontId="3" fillId="9" borderId="3" xfId="1" applyFont="1" applyFill="1" applyBorder="1" applyProtection="1">
      <protection locked="0"/>
    </xf>
    <xf numFmtId="43" fontId="3" fillId="9" borderId="0" xfId="1" applyFont="1" applyFill="1" applyProtection="1">
      <protection locked="0"/>
    </xf>
    <xf numFmtId="0" fontId="3" fillId="9" borderId="0" xfId="0" applyFont="1" applyFill="1" applyProtection="1">
      <protection locked="0"/>
    </xf>
    <xf numFmtId="0" fontId="3" fillId="9" borderId="1" xfId="0" applyFont="1" applyFill="1" applyBorder="1" applyProtection="1">
      <protection locked="0"/>
    </xf>
    <xf numFmtId="43" fontId="4" fillId="4" borderId="4" xfId="0" applyNumberFormat="1" applyFont="1" applyFill="1" applyBorder="1" applyProtection="1">
      <protection locked="0"/>
    </xf>
    <xf numFmtId="0" fontId="3" fillId="2" borderId="0" xfId="0" applyFont="1" applyFill="1" applyAlignment="1" applyProtection="1">
      <alignment horizontal="right"/>
      <protection locked="0"/>
    </xf>
    <xf numFmtId="0" fontId="3" fillId="2" borderId="0" xfId="0" applyFont="1" applyFill="1" applyProtection="1">
      <protection locked="0"/>
    </xf>
    <xf numFmtId="0" fontId="26" fillId="2" borderId="0" xfId="3" applyFont="1" applyFill="1" applyAlignment="1"/>
    <xf numFmtId="10" fontId="6" fillId="10" borderId="1" xfId="0" applyNumberFormat="1" applyFont="1" applyFill="1" applyBorder="1" applyProtection="1">
      <protection locked="0"/>
    </xf>
    <xf numFmtId="2" fontId="8" fillId="10" borderId="0" xfId="0" applyNumberFormat="1" applyFont="1" applyFill="1" applyAlignment="1" applyProtection="1">
      <alignment horizontal="right"/>
      <protection locked="0"/>
    </xf>
    <xf numFmtId="0" fontId="5" fillId="4" borderId="0" xfId="0" applyFont="1" applyFill="1"/>
    <xf numFmtId="43" fontId="4" fillId="4" borderId="2" xfId="0" applyNumberFormat="1" applyFont="1" applyFill="1" applyBorder="1" applyProtection="1">
      <protection locked="0"/>
    </xf>
    <xf numFmtId="43" fontId="4" fillId="4" borderId="5" xfId="0" applyNumberFormat="1" applyFont="1" applyFill="1" applyBorder="1" applyProtection="1">
      <protection locked="0"/>
    </xf>
    <xf numFmtId="0" fontId="15" fillId="2" borderId="0" xfId="0" applyFont="1" applyFill="1" applyAlignment="1">
      <alignment horizontal="left"/>
    </xf>
    <xf numFmtId="0" fontId="6" fillId="2" borderId="6" xfId="0" applyFont="1" applyFill="1" applyBorder="1"/>
    <xf numFmtId="0" fontId="6" fillId="0" borderId="0" xfId="0" applyFont="1" applyAlignment="1">
      <alignment horizontal="left"/>
    </xf>
    <xf numFmtId="0" fontId="6" fillId="2" borderId="0" xfId="0" applyFont="1" applyFill="1" applyAlignment="1">
      <alignment horizontal="left"/>
    </xf>
    <xf numFmtId="0" fontId="6" fillId="10" borderId="1" xfId="0" applyFont="1" applyFill="1" applyBorder="1" applyAlignment="1" applyProtection="1">
      <alignment horizontal="left"/>
      <protection locked="0"/>
    </xf>
    <xf numFmtId="44" fontId="6" fillId="0" borderId="1" xfId="0" applyNumberFormat="1" applyFont="1" applyBorder="1" applyAlignment="1" applyProtection="1">
      <alignment horizontal="justify"/>
      <protection locked="0"/>
    </xf>
    <xf numFmtId="0" fontId="6" fillId="2" borderId="0" xfId="0" applyFont="1" applyFill="1" applyAlignment="1">
      <alignment horizontal="justify"/>
    </xf>
    <xf numFmtId="165" fontId="6" fillId="10" borderId="1" xfId="0" applyNumberFormat="1" applyFont="1" applyFill="1" applyBorder="1" applyAlignment="1" applyProtection="1">
      <alignment horizontal="justify"/>
      <protection locked="0"/>
    </xf>
    <xf numFmtId="9" fontId="6" fillId="5" borderId="0" xfId="2" applyFont="1" applyFill="1" applyAlignment="1"/>
    <xf numFmtId="0" fontId="7" fillId="2" borderId="0" xfId="0" applyFont="1" applyFill="1" applyAlignment="1">
      <alignment horizontal="justify"/>
    </xf>
    <xf numFmtId="0" fontId="8" fillId="5" borderId="0" xfId="0" applyFont="1" applyFill="1"/>
    <xf numFmtId="0" fontId="6" fillId="10" borderId="1" xfId="0" applyFont="1" applyFill="1" applyBorder="1" applyAlignment="1" applyProtection="1">
      <alignment horizontal="center"/>
      <protection locked="0"/>
    </xf>
    <xf numFmtId="0" fontId="6" fillId="2" borderId="0" xfId="0" applyFont="1" applyFill="1"/>
    <xf numFmtId="0" fontId="7" fillId="2" borderId="0" xfId="0" applyFont="1" applyFill="1" applyAlignment="1">
      <alignment horizontal="center"/>
    </xf>
    <xf numFmtId="0" fontId="6" fillId="2" borderId="2" xfId="0" applyFont="1" applyFill="1" applyBorder="1"/>
    <xf numFmtId="0" fontId="6" fillId="10" borderId="0" xfId="0" applyFont="1" applyFill="1" applyAlignment="1" applyProtection="1">
      <alignment horizontal="center"/>
      <protection locked="0"/>
    </xf>
    <xf numFmtId="0" fontId="8" fillId="10" borderId="1" xfId="0" applyFont="1" applyFill="1" applyBorder="1" applyAlignment="1" applyProtection="1">
      <alignment horizontal="center"/>
      <protection locked="0"/>
    </xf>
    <xf numFmtId="0" fontId="15" fillId="2" borderId="0" xfId="0" applyFont="1" applyFill="1" applyAlignment="1">
      <alignment horizontal="left"/>
    </xf>
    <xf numFmtId="0" fontId="3" fillId="3" borderId="0" xfId="0" applyFont="1" applyFill="1" applyAlignment="1">
      <alignment horizontal="justify" vertical="top" wrapText="1"/>
    </xf>
    <xf numFmtId="0" fontId="15" fillId="5" borderId="0" xfId="0" applyFont="1" applyFill="1" applyAlignment="1">
      <alignment horizontal="left" vertical="top" wrapText="1"/>
    </xf>
    <xf numFmtId="0" fontId="19" fillId="5" borderId="7" xfId="0" applyFont="1" applyFill="1" applyBorder="1" applyAlignment="1" applyProtection="1">
      <alignment horizontal="center"/>
      <protection locked="0"/>
    </xf>
    <xf numFmtId="0" fontId="15" fillId="5" borderId="5" xfId="0" applyFont="1" applyFill="1" applyBorder="1" applyAlignment="1" applyProtection="1">
      <alignment horizontal="center"/>
      <protection locked="0"/>
    </xf>
    <xf numFmtId="0" fontId="15" fillId="0" borderId="7" xfId="0" applyFont="1" applyBorder="1" applyAlignment="1" applyProtection="1">
      <alignment horizontal="center"/>
      <protection locked="0"/>
    </xf>
    <xf numFmtId="0" fontId="15" fillId="0" borderId="0" xfId="0" applyFont="1" applyAlignment="1">
      <alignment horizontal="left"/>
    </xf>
    <xf numFmtId="0" fontId="3" fillId="3" borderId="0" xfId="0" applyFont="1" applyFill="1" applyAlignment="1">
      <alignment horizontal="justify" wrapText="1"/>
    </xf>
    <xf numFmtId="0" fontId="3" fillId="2" borderId="0" xfId="0" applyFont="1" applyFill="1" applyAlignment="1">
      <alignment horizontal="justify" vertical="center" wrapText="1"/>
    </xf>
    <xf numFmtId="0" fontId="4" fillId="4" borderId="0" xfId="0" applyFont="1" applyFill="1" applyAlignment="1">
      <alignment horizontal="left" wrapText="1"/>
    </xf>
    <xf numFmtId="0" fontId="9" fillId="2" borderId="0" xfId="0" applyFont="1" applyFill="1" applyAlignment="1">
      <alignment horizontal="justify" wrapText="1"/>
    </xf>
    <xf numFmtId="0" fontId="10" fillId="2" borderId="0" xfId="0" applyFont="1" applyFill="1" applyAlignment="1">
      <alignment horizontal="center" vertical="top" wrapText="1"/>
    </xf>
    <xf numFmtId="0" fontId="3" fillId="2" borderId="0" xfId="0" applyFont="1" applyFill="1" applyAlignment="1">
      <alignment horizontal="left" vertical="top" wrapText="1"/>
    </xf>
    <xf numFmtId="0" fontId="3" fillId="3" borderId="0" xfId="0" applyFont="1" applyFill="1" applyAlignment="1">
      <alignment horizontal="left" wrapText="1"/>
    </xf>
    <xf numFmtId="0" fontId="4" fillId="2" borderId="3" xfId="0" applyFont="1" applyFill="1" applyBorder="1" applyAlignment="1">
      <alignment horizontal="center"/>
    </xf>
    <xf numFmtId="0" fontId="9" fillId="2" borderId="0" xfId="0" applyFont="1" applyFill="1" applyAlignment="1">
      <alignment horizontal="center" wrapText="1"/>
    </xf>
    <xf numFmtId="0" fontId="10" fillId="2" borderId="0" xfId="0" applyFont="1" applyFill="1" applyAlignment="1">
      <alignment horizontal="center"/>
    </xf>
  </cellXfs>
  <cellStyles count="5">
    <cellStyle name="Comma" xfId="1" builtinId="3"/>
    <cellStyle name="Hyperlink" xfId="3" builtinId="8"/>
    <cellStyle name="Normal" xfId="0" builtinId="0"/>
    <cellStyle name="Normal 2" xfId="4" xr:uid="{9988F130-083A-498D-8051-6A78274EDC24}"/>
    <cellStyle name="Percent" xfId="2" builtinId="5"/>
  </cellStyles>
  <dxfs count="13">
    <dxf>
      <fill>
        <patternFill>
          <bgColor rgb="FFFF0000"/>
        </patternFill>
      </fill>
    </dxf>
    <dxf>
      <fill>
        <patternFill>
          <bgColor rgb="FFFF0000"/>
        </patternFill>
      </fill>
    </dxf>
    <dxf>
      <fill>
        <patternFill>
          <bgColor rgb="FFFF0000"/>
        </patternFill>
      </fill>
    </dxf>
    <dxf>
      <numFmt numFmtId="30" formatCode="@"/>
    </dxf>
    <dxf>
      <numFmt numFmtId="19" formatCode="m/d/yyyy"/>
    </dxf>
    <dxf>
      <numFmt numFmtId="30" formatCode="@"/>
    </dxf>
    <dxf>
      <numFmt numFmtId="30" formatCode="@"/>
    </dxf>
    <dxf>
      <numFmt numFmtId="14" formatCode="0.00%"/>
    </dxf>
    <dxf>
      <numFmt numFmtId="19" formatCode="m/d/yyyy"/>
    </dxf>
    <dxf>
      <numFmt numFmtId="19" formatCode="m/d/yyyy"/>
    </dxf>
    <dxf>
      <numFmt numFmtId="19" formatCode="m/d/yyyy"/>
    </dxf>
    <dxf>
      <numFmt numFmtId="0" formatCode="General"/>
    </dxf>
    <dxf>
      <numFmt numFmtId="0" formatCode="Genera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A6A539-3200-4F3D-8067-F740EC51C6EA}" name="TBL_TAX_CONF_DTL" displayName="TBL_TAX_CONF_DTL" ref="A1:F261" totalsRowShown="0" headerRowCellStyle="Normal 2" dataCellStyle="Normal 2">
  <autoFilter ref="A1:F261" xr:uid="{CAA6A539-3200-4F3D-8067-F740EC51C6EA}"/>
  <tableColumns count="6">
    <tableColumn id="1" xr3:uid="{2E468DA6-6DDE-4898-AEAD-655B49F25CB1}" name="ENTITY_ID" dataDxfId="12" dataCellStyle="Normal 2">
      <calculatedColumnFormula array="1">EntityID</calculatedColumnFormula>
    </tableColumn>
    <tableColumn id="2" xr3:uid="{5591494C-042F-4CE7-B8A1-3C8695CE3474}" name="FISCAL_YEAR" dataDxfId="11" dataCellStyle="Normal 2">
      <calculatedColumnFormula array="1">FY</calculatedColumnFormula>
    </tableColumn>
    <tableColumn id="3" xr3:uid="{EF7414EF-F76C-4096-A980-02704EF558FB}" name="TBL_SOURCE" dataCellStyle="Normal 2"/>
    <tableColumn id="4" xr3:uid="{39EA641E-6077-4FC6-9748-77C93E0613DE}" name="COLUMN_DESC" dataCellStyle="Normal 2"/>
    <tableColumn id="5" xr3:uid="{2952196C-2BBD-4B6F-BF38-47E1F1A2FCE3}" name="ROW_DESC" dataCellStyle="Normal 2"/>
    <tableColumn id="6" xr3:uid="{8CDFC91C-A8AE-4141-91A5-C44AF9156D39}" name="VALUE" dataCellStyle="Normal 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4BCC1D-959D-4527-80B2-96CE64A5AFDA}" name="TBL_TAX_CONF_HD" displayName="TBL_TAX_CONF_HD" ref="A1:P2" totalsRowShown="0">
  <autoFilter ref="A1:P2" xr:uid="{154BCC1D-959D-4527-80B2-96CE64A5AFDA}"/>
  <tableColumns count="16">
    <tableColumn id="1" xr3:uid="{165AF4E2-B8C8-4DDC-A661-DD62F34E8A3A}" name="ENTITY_ID">
      <calculatedColumnFormula>_xlfn.XLOOKUP(TBL_TAX_CONF_HD[[#This Row],[SCHOOL_SYSTEM]],'School District Listing'!B:B,'School District Listing'!A:A,0,0,1)</calculatedColumnFormula>
    </tableColumn>
    <tableColumn id="2" xr3:uid="{0EFE610B-8826-460F-9DBA-63AA130C890C}" name="FISCAL_YEAR">
      <calculatedColumnFormula>+comm!D11+1</calculatedColumnFormula>
    </tableColumn>
    <tableColumn id="3" xr3:uid="{B14DCC8E-009B-4914-8049-40851EB702E5}" name="FILE_NAME">
      <calculatedColumnFormula array="1">MID(CELL("filename"),SEARCH("[",CELL("filename"))+1, SEARCH("]",CELL("filename"))-SEARCH("[",CELL("filename"))-1)</calculatedColumnFormula>
    </tableColumn>
    <tableColumn id="4" xr3:uid="{391490AE-1E78-47B2-A0C8-7B117E386E16}" name="SCHOOL_SYSTEM">
      <calculatedColumnFormula>+comm!E8</calculatedColumnFormula>
    </tableColumn>
    <tableColumn id="5" xr3:uid="{577D1D4A-BE1D-4723-9173-9C7C19826B89}" name="LEVY_DATE" dataDxfId="10">
      <calculatedColumnFormula>+comm!L11</calculatedColumnFormula>
    </tableColumn>
    <tableColumn id="6" xr3:uid="{EF979B73-8A01-4808-A510-2433EAB7FCF4}" name="DUE_DATE" dataDxfId="9">
      <calculatedColumnFormula>+comm!L13</calculatedColumnFormula>
    </tableColumn>
    <tableColumn id="7" xr3:uid="{604D9AE6-45AB-4B70-BD46-5BBC5338E106}" name="DUE_DATE2" dataDxfId="8">
      <calculatedColumnFormula>+comm!L14</calculatedColumnFormula>
    </tableColumn>
    <tableColumn id="8" xr3:uid="{3564371B-FA21-48B5-B832-B33BEEAE5E02}" name="TAX_COMM_WITH" dataDxfId="7" dataCellStyle="Percent">
      <calculatedColumnFormula>+comm!M17</calculatedColumnFormula>
    </tableColumn>
    <tableColumn id="9" xr3:uid="{AFE8D0A9-A938-4213-8547-154CA34C38EF}" name="MILL_MO">
      <calculatedColumnFormula>+comm!M21</calculatedColumnFormula>
    </tableColumn>
    <tableColumn id="10" xr3:uid="{39D477C5-D65A-48CE-975D-18EAD858B1A1}" name="MILL_BOND">
      <calculatedColumnFormula>+comm!M23</calculatedColumnFormula>
    </tableColumn>
    <tableColumn id="11" xr3:uid="{313B09E1-185D-4643-AB82-9E5DC61229DB}" name="TAX_ABATEMENT" dataDxfId="6">
      <calculatedColumnFormula>+comm!L27</calculatedColumnFormula>
    </tableColumn>
    <tableColumn id="12" xr3:uid="{143CB6C0-5D36-4193-96D0-4CB446377DDA}" name="TAX_COMMISSIONER" dataDxfId="5">
      <calculatedColumnFormula>+comm!B45</calculatedColumnFormula>
    </tableColumn>
    <tableColumn id="13" xr3:uid="{8F38B4F1-D326-48E6-952F-2BCE6BB1C73F}" name="COUNTY">
      <calculatedColumnFormula>+comm!I45</calculatedColumnFormula>
    </tableColumn>
    <tableColumn id="14" xr3:uid="{EFB71D72-5BBD-4160-A1C4-224C79E56F9B}" name="PHONE">
      <calculatedColumnFormula>+comm!A48</calculatedColumnFormula>
    </tableColumn>
    <tableColumn id="15" xr3:uid="{4C9CB060-0220-4564-A25E-DF22B1C25146}" name="DATE" dataDxfId="4">
      <calculatedColumnFormula>+comm!F48</calculatedColumnFormula>
    </tableColumn>
    <tableColumn id="16" xr3:uid="{0B7770DD-F3ED-4795-A1B9-136A5F6F0313}" name="EMAIL" dataDxfId="3">
      <calculatedColumnFormula>+comm!J48</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taxconfirmations@audits.ga.gov"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
  <sheetViews>
    <sheetView tabSelected="1" zoomScaleNormal="100" workbookViewId="0"/>
  </sheetViews>
  <sheetFormatPr defaultColWidth="9.33203125" defaultRowHeight="21" customHeight="1" x14ac:dyDescent="0.25"/>
  <cols>
    <col min="1" max="1" width="7" style="9" customWidth="1"/>
    <col min="2" max="2" width="9.33203125" style="9"/>
    <col min="3" max="4" width="14.83203125" style="9" customWidth="1"/>
    <col min="5" max="5" width="12.33203125" style="9" customWidth="1"/>
    <col min="6" max="6" width="6.83203125" style="9" customWidth="1"/>
    <col min="7" max="7" width="9.33203125" style="9"/>
    <col min="8" max="8" width="14" style="9" customWidth="1"/>
    <col min="9" max="9" width="12.33203125" style="9" customWidth="1"/>
    <col min="10" max="10" width="1.83203125" style="9" customWidth="1"/>
    <col min="11" max="11" width="7.83203125" style="9" customWidth="1"/>
    <col min="12" max="12" width="15.5" style="9" customWidth="1"/>
    <col min="13" max="13" width="10.6640625" style="9" bestFit="1" customWidth="1"/>
    <col min="14" max="14" width="7.5" style="9" bestFit="1" customWidth="1"/>
    <col min="15" max="16384" width="9.33203125" style="9"/>
  </cols>
  <sheetData>
    <row r="1" spans="1:14" ht="21" customHeight="1" x14ac:dyDescent="0.25">
      <c r="A1" s="9" t="s">
        <v>5</v>
      </c>
      <c r="B1" s="9" t="s">
        <v>31</v>
      </c>
      <c r="H1" s="9" t="s">
        <v>476</v>
      </c>
      <c r="I1" s="9" t="s">
        <v>510</v>
      </c>
    </row>
    <row r="2" spans="1:14" ht="21" customHeight="1" x14ac:dyDescent="0.3">
      <c r="I2" s="83" t="s">
        <v>511</v>
      </c>
    </row>
    <row r="4" spans="1:14" ht="21" customHeight="1" x14ac:dyDescent="0.25">
      <c r="A4" s="95" t="s">
        <v>6</v>
      </c>
      <c r="B4" s="95"/>
      <c r="C4" s="95"/>
      <c r="D4" s="95"/>
      <c r="E4" s="95"/>
      <c r="F4" s="95"/>
      <c r="G4" s="95"/>
      <c r="H4" s="95"/>
      <c r="I4" s="95"/>
      <c r="J4" s="95"/>
      <c r="K4" s="95"/>
      <c r="L4" s="95"/>
      <c r="M4" s="95"/>
      <c r="N4" s="95"/>
    </row>
    <row r="5" spans="1:14" ht="21" customHeight="1" x14ac:dyDescent="0.25">
      <c r="A5" s="95"/>
      <c r="B5" s="95"/>
      <c r="C5" s="95"/>
      <c r="D5" s="95"/>
      <c r="E5" s="95"/>
      <c r="F5" s="95"/>
      <c r="G5" s="95"/>
      <c r="H5" s="95"/>
      <c r="I5" s="95"/>
      <c r="J5" s="95"/>
      <c r="K5" s="95"/>
      <c r="L5" s="95"/>
      <c r="M5" s="95"/>
      <c r="N5" s="95"/>
    </row>
    <row r="6" spans="1:14" ht="21" customHeight="1" x14ac:dyDescent="0.25">
      <c r="A6" s="95"/>
      <c r="B6" s="95"/>
      <c r="C6" s="95"/>
      <c r="D6" s="95"/>
      <c r="E6" s="95"/>
      <c r="F6" s="95"/>
      <c r="G6" s="95"/>
      <c r="H6" s="95"/>
      <c r="I6" s="95"/>
      <c r="J6" s="95"/>
      <c r="K6" s="95"/>
      <c r="L6" s="95"/>
      <c r="M6" s="95"/>
      <c r="N6" s="95"/>
    </row>
    <row r="8" spans="1:14" ht="21" customHeight="1" x14ac:dyDescent="0.25">
      <c r="A8" s="9" t="s">
        <v>62</v>
      </c>
      <c r="E8" s="100"/>
      <c r="F8" s="100"/>
      <c r="G8" s="100"/>
      <c r="H8" s="100"/>
      <c r="I8" s="100"/>
      <c r="J8" s="100"/>
      <c r="K8" s="9" t="s">
        <v>540</v>
      </c>
    </row>
    <row r="9" spans="1:14" ht="21" customHeight="1" x14ac:dyDescent="0.25">
      <c r="A9" s="9" t="s">
        <v>541</v>
      </c>
    </row>
    <row r="11" spans="1:14" ht="21" customHeight="1" x14ac:dyDescent="0.25">
      <c r="B11" s="9" t="s">
        <v>512</v>
      </c>
      <c r="J11" s="12"/>
      <c r="K11" s="8" t="s">
        <v>7</v>
      </c>
      <c r="L11" s="96"/>
      <c r="M11" s="96"/>
      <c r="N11" s="96"/>
    </row>
    <row r="12" spans="1:14" ht="21" customHeight="1" x14ac:dyDescent="0.25">
      <c r="L12" s="55"/>
      <c r="M12" s="55"/>
      <c r="N12" s="55"/>
    </row>
    <row r="13" spans="1:14" ht="21" customHeight="1" x14ac:dyDescent="0.25">
      <c r="B13" s="95" t="s">
        <v>513</v>
      </c>
      <c r="C13" s="95"/>
      <c r="D13" s="95"/>
      <c r="E13" s="95"/>
      <c r="F13" s="95"/>
      <c r="G13" s="95"/>
      <c r="H13" s="95"/>
      <c r="I13" s="95"/>
      <c r="J13" s="12"/>
      <c r="K13" s="12"/>
      <c r="L13" s="96"/>
      <c r="M13" s="96"/>
      <c r="N13" s="96"/>
    </row>
    <row r="14" spans="1:14" ht="21" customHeight="1" x14ac:dyDescent="0.25">
      <c r="B14" s="95"/>
      <c r="C14" s="95"/>
      <c r="D14" s="95"/>
      <c r="E14" s="95"/>
      <c r="F14" s="95"/>
      <c r="G14" s="95"/>
      <c r="H14" s="95"/>
      <c r="I14" s="95"/>
      <c r="J14" s="12"/>
      <c r="K14" s="12"/>
      <c r="L14" s="96"/>
      <c r="M14" s="96"/>
      <c r="N14" s="96"/>
    </row>
    <row r="15" spans="1:14" ht="21" customHeight="1" x14ac:dyDescent="0.25">
      <c r="L15" s="55"/>
      <c r="M15" s="55"/>
      <c r="N15" s="55"/>
    </row>
    <row r="16" spans="1:14" ht="21" customHeight="1" x14ac:dyDescent="0.25">
      <c r="B16" s="95" t="s">
        <v>20</v>
      </c>
      <c r="C16" s="95"/>
      <c r="D16" s="95"/>
      <c r="E16" s="95"/>
      <c r="F16" s="95"/>
      <c r="G16" s="95"/>
      <c r="H16" s="95"/>
      <c r="I16" s="95"/>
      <c r="J16" s="12"/>
      <c r="L16" s="55"/>
      <c r="M16" s="55"/>
      <c r="N16" s="55"/>
    </row>
    <row r="17" spans="2:14" ht="21" customHeight="1" x14ac:dyDescent="0.25">
      <c r="B17" s="95"/>
      <c r="C17" s="95"/>
      <c r="D17" s="95"/>
      <c r="E17" s="95"/>
      <c r="F17" s="95"/>
      <c r="G17" s="95"/>
      <c r="H17" s="95"/>
      <c r="I17" s="95"/>
      <c r="J17" s="12"/>
      <c r="K17" s="8" t="s">
        <v>8</v>
      </c>
      <c r="L17" s="55"/>
      <c r="M17" s="84">
        <v>0</v>
      </c>
      <c r="N17" s="55"/>
    </row>
    <row r="18" spans="2:14" ht="21" customHeight="1" x14ac:dyDescent="0.25">
      <c r="B18" s="95"/>
      <c r="C18" s="95"/>
      <c r="D18" s="95"/>
      <c r="E18" s="95"/>
      <c r="F18" s="95"/>
      <c r="G18" s="95"/>
      <c r="H18" s="95"/>
      <c r="I18" s="95"/>
      <c r="J18" s="12"/>
      <c r="L18" s="55"/>
      <c r="M18" s="97"/>
      <c r="N18" s="97"/>
    </row>
    <row r="19" spans="2:14" ht="21" customHeight="1" x14ac:dyDescent="0.25">
      <c r="L19" s="55"/>
      <c r="M19" s="55"/>
      <c r="N19" s="55"/>
    </row>
    <row r="20" spans="2:14" ht="21" customHeight="1" x14ac:dyDescent="0.25">
      <c r="B20" s="98" t="s">
        <v>9</v>
      </c>
      <c r="C20" s="98"/>
      <c r="D20" s="98"/>
      <c r="E20" s="98"/>
      <c r="F20" s="98"/>
      <c r="G20" s="98"/>
      <c r="H20" s="98"/>
      <c r="I20" s="98"/>
      <c r="J20" s="13"/>
      <c r="K20" s="8" t="s">
        <v>10</v>
      </c>
      <c r="L20" s="55"/>
      <c r="M20" s="99"/>
      <c r="N20" s="99"/>
    </row>
    <row r="21" spans="2:14" ht="21" customHeight="1" x14ac:dyDescent="0.25">
      <c r="C21" s="95" t="s">
        <v>11</v>
      </c>
      <c r="D21" s="95"/>
      <c r="E21" s="95"/>
      <c r="F21" s="95"/>
      <c r="G21" s="95"/>
      <c r="H21" s="95"/>
      <c r="I21" s="95"/>
      <c r="J21" s="12"/>
      <c r="L21" s="55"/>
      <c r="M21" s="85">
        <v>0</v>
      </c>
      <c r="N21" s="55" t="s">
        <v>63</v>
      </c>
    </row>
    <row r="22" spans="2:14" ht="21" customHeight="1" x14ac:dyDescent="0.25">
      <c r="L22" s="55"/>
      <c r="M22" s="56"/>
      <c r="N22" s="55"/>
    </row>
    <row r="23" spans="2:14" ht="21" customHeight="1" x14ac:dyDescent="0.25">
      <c r="C23" s="95" t="s">
        <v>12</v>
      </c>
      <c r="D23" s="95"/>
      <c r="E23" s="95"/>
      <c r="F23" s="95"/>
      <c r="G23" s="95"/>
      <c r="H23" s="95"/>
      <c r="I23" s="95"/>
      <c r="J23" s="12"/>
      <c r="L23" s="55"/>
      <c r="M23" s="85">
        <v>0</v>
      </c>
      <c r="N23" s="55" t="s">
        <v>63</v>
      </c>
    </row>
    <row r="24" spans="2:14" ht="21" customHeight="1" x14ac:dyDescent="0.25">
      <c r="C24" s="12"/>
      <c r="D24" s="12"/>
      <c r="E24" s="12"/>
      <c r="F24" s="12"/>
      <c r="G24" s="12"/>
      <c r="H24" s="12"/>
      <c r="I24" s="12"/>
      <c r="J24" s="12"/>
      <c r="L24" s="55"/>
      <c r="M24" s="57"/>
      <c r="N24" s="58"/>
    </row>
    <row r="25" spans="2:14" ht="21" customHeight="1" x14ac:dyDescent="0.25">
      <c r="C25" s="95" t="s">
        <v>13</v>
      </c>
      <c r="D25" s="95"/>
      <c r="E25" s="95"/>
      <c r="F25" s="95"/>
      <c r="G25" s="95"/>
      <c r="H25" s="95"/>
      <c r="I25" s="95"/>
      <c r="J25" s="12"/>
      <c r="L25" s="55"/>
      <c r="M25" s="63">
        <f>+M21+M23</f>
        <v>0</v>
      </c>
      <c r="N25" s="55" t="s">
        <v>63</v>
      </c>
    </row>
    <row r="26" spans="2:14" ht="21" customHeight="1" x14ac:dyDescent="0.25">
      <c r="L26" s="55"/>
      <c r="M26" s="55"/>
      <c r="N26" s="55"/>
    </row>
    <row r="27" spans="2:14" ht="21" customHeight="1" x14ac:dyDescent="0.25">
      <c r="B27" s="92" t="s">
        <v>475</v>
      </c>
      <c r="C27" s="92"/>
      <c r="D27" s="92"/>
      <c r="E27" s="92"/>
      <c r="F27" s="92"/>
      <c r="G27" s="92"/>
      <c r="H27" s="92"/>
      <c r="I27" s="92"/>
      <c r="J27" s="92"/>
      <c r="K27" s="92"/>
      <c r="L27" s="93"/>
      <c r="M27" s="93"/>
      <c r="N27" s="93"/>
    </row>
    <row r="28" spans="2:14" ht="21" customHeight="1" x14ac:dyDescent="0.25">
      <c r="B28" s="31"/>
      <c r="C28" s="31"/>
      <c r="D28" s="31"/>
      <c r="E28" s="31"/>
      <c r="F28" s="31"/>
      <c r="G28" s="31"/>
      <c r="H28" s="31"/>
      <c r="I28" s="31"/>
      <c r="J28" s="31"/>
      <c r="K28" s="31"/>
      <c r="L28" s="31"/>
      <c r="M28" s="31"/>
      <c r="N28" s="31"/>
    </row>
    <row r="29" spans="2:14" ht="21" customHeight="1" x14ac:dyDescent="0.25">
      <c r="B29" s="9" t="s">
        <v>537</v>
      </c>
      <c r="L29" s="94">
        <f>'all taxes-12 month'!G28+'all taxes-12 month'!I28</f>
        <v>0</v>
      </c>
      <c r="M29" s="94"/>
      <c r="N29" s="94"/>
    </row>
    <row r="30" spans="2:14" ht="21" customHeight="1" x14ac:dyDescent="0.25">
      <c r="B30" s="9" t="s">
        <v>538</v>
      </c>
      <c r="L30" s="94">
        <f>'all taxes-2 month'!G26+'all taxes-2 month'!G50</f>
        <v>0</v>
      </c>
      <c r="M30" s="94"/>
      <c r="N30" s="94"/>
    </row>
    <row r="31" spans="2:14" ht="21" customHeight="1" x14ac:dyDescent="0.25">
      <c r="B31" s="9" t="s">
        <v>539</v>
      </c>
      <c r="L31" s="94">
        <f>'all taxes-delinquent'!G23+'all taxes-delinquent'!I23</f>
        <v>0</v>
      </c>
      <c r="M31" s="94"/>
      <c r="N31" s="94"/>
    </row>
    <row r="33" spans="1:14" ht="21" customHeight="1" x14ac:dyDescent="0.25">
      <c r="A33" s="102" t="s">
        <v>14</v>
      </c>
      <c r="B33" s="102"/>
      <c r="C33" s="102"/>
      <c r="D33" s="102"/>
      <c r="E33" s="102"/>
      <c r="F33" s="102"/>
      <c r="G33" s="102"/>
      <c r="H33" s="102"/>
      <c r="I33" s="102"/>
      <c r="J33" s="102"/>
      <c r="K33" s="102"/>
      <c r="L33" s="102"/>
      <c r="M33" s="102"/>
      <c r="N33" s="102"/>
    </row>
    <row r="34" spans="1:14" ht="9.9499999999999993" customHeight="1" x14ac:dyDescent="0.25"/>
    <row r="35" spans="1:14" ht="21" customHeight="1" x14ac:dyDescent="0.25">
      <c r="A35" s="8" t="s">
        <v>7</v>
      </c>
      <c r="B35" s="95" t="s">
        <v>15</v>
      </c>
      <c r="C35" s="95"/>
      <c r="D35" s="95"/>
      <c r="E35" s="95"/>
      <c r="F35" s="95"/>
      <c r="G35" s="95"/>
      <c r="H35" s="95"/>
      <c r="I35" s="95"/>
      <c r="J35" s="95"/>
      <c r="K35" s="95"/>
      <c r="L35" s="95"/>
      <c r="M35" s="95"/>
      <c r="N35" s="95"/>
    </row>
    <row r="36" spans="1:14" ht="21" customHeight="1" x14ac:dyDescent="0.25">
      <c r="B36" s="95"/>
      <c r="C36" s="95"/>
      <c r="D36" s="95"/>
      <c r="E36" s="95"/>
      <c r="F36" s="95"/>
      <c r="G36" s="95"/>
      <c r="H36" s="95"/>
      <c r="I36" s="95"/>
      <c r="J36" s="95"/>
      <c r="K36" s="95"/>
      <c r="L36" s="95"/>
      <c r="M36" s="95"/>
      <c r="N36" s="95"/>
    </row>
    <row r="37" spans="1:14" ht="9.9499999999999993" customHeight="1" x14ac:dyDescent="0.25"/>
    <row r="38" spans="1:14" ht="21" customHeight="1" x14ac:dyDescent="0.25">
      <c r="A38" s="8" t="s">
        <v>8</v>
      </c>
      <c r="B38" s="95" t="s">
        <v>19</v>
      </c>
      <c r="C38" s="95"/>
      <c r="D38" s="95"/>
      <c r="E38" s="95"/>
      <c r="F38" s="95"/>
      <c r="G38" s="95"/>
      <c r="H38" s="95"/>
      <c r="I38" s="95"/>
      <c r="J38" s="95"/>
      <c r="K38" s="95"/>
      <c r="L38" s="95"/>
      <c r="M38" s="95"/>
      <c r="N38" s="95"/>
    </row>
    <row r="39" spans="1:14" ht="21" customHeight="1" x14ac:dyDescent="0.25">
      <c r="B39" s="95"/>
      <c r="C39" s="95"/>
      <c r="D39" s="95"/>
      <c r="E39" s="95"/>
      <c r="F39" s="95"/>
      <c r="G39" s="95"/>
      <c r="H39" s="95"/>
      <c r="I39" s="95"/>
      <c r="J39" s="95"/>
      <c r="K39" s="95"/>
      <c r="L39" s="95"/>
      <c r="M39" s="95"/>
      <c r="N39" s="95"/>
    </row>
    <row r="40" spans="1:14" ht="9.9499999999999993" customHeight="1" x14ac:dyDescent="0.25"/>
    <row r="41" spans="1:14" ht="25.5" customHeight="1" x14ac:dyDescent="0.25">
      <c r="A41" s="8" t="s">
        <v>10</v>
      </c>
      <c r="B41" s="95" t="s">
        <v>16</v>
      </c>
      <c r="C41" s="95"/>
      <c r="D41" s="95"/>
      <c r="E41" s="95"/>
      <c r="F41" s="95"/>
      <c r="G41" s="95"/>
      <c r="H41" s="95"/>
      <c r="I41" s="95"/>
      <c r="J41" s="95"/>
      <c r="K41" s="95"/>
      <c r="L41" s="95"/>
      <c r="M41" s="95"/>
      <c r="N41" s="95"/>
    </row>
    <row r="42" spans="1:14" ht="10.15" customHeight="1" x14ac:dyDescent="0.25">
      <c r="B42" s="95"/>
      <c r="C42" s="95"/>
      <c r="D42" s="95"/>
      <c r="E42" s="95"/>
      <c r="F42" s="95"/>
      <c r="G42" s="95"/>
      <c r="H42" s="95"/>
      <c r="I42" s="95"/>
      <c r="J42" s="95"/>
      <c r="K42" s="95"/>
      <c r="L42" s="95"/>
      <c r="M42" s="95"/>
      <c r="N42" s="95"/>
    </row>
    <row r="43" spans="1:14" ht="21" customHeight="1" thickBot="1" x14ac:dyDescent="0.3">
      <c r="A43" s="90"/>
      <c r="B43" s="90"/>
      <c r="C43" s="90"/>
      <c r="D43" s="90"/>
      <c r="E43" s="90"/>
      <c r="F43" s="90"/>
      <c r="G43" s="90"/>
      <c r="H43" s="90"/>
      <c r="I43" s="90"/>
      <c r="J43" s="90"/>
      <c r="K43" s="90"/>
      <c r="L43" s="90"/>
      <c r="M43" s="90"/>
      <c r="N43" s="90"/>
    </row>
    <row r="44" spans="1:14" ht="21" customHeight="1" thickTop="1" x14ac:dyDescent="0.25"/>
    <row r="45" spans="1:14" ht="21" customHeight="1" x14ac:dyDescent="0.25">
      <c r="A45" s="31" t="s">
        <v>64</v>
      </c>
      <c r="B45" s="105"/>
      <c r="C45" s="105"/>
      <c r="D45" s="105"/>
      <c r="E45" s="105"/>
      <c r="F45" s="104" t="s">
        <v>474</v>
      </c>
      <c r="G45" s="104"/>
      <c r="H45" s="104"/>
      <c r="I45" s="100" t="str">
        <f>IF(E8=0,"",E8)</f>
        <v/>
      </c>
      <c r="J45" s="100"/>
      <c r="K45" s="100"/>
      <c r="L45" s="100"/>
      <c r="M45" s="100"/>
      <c r="N45" s="100"/>
    </row>
    <row r="46" spans="1:14" ht="21" customHeight="1" x14ac:dyDescent="0.25">
      <c r="A46" s="91" t="s">
        <v>542</v>
      </c>
      <c r="B46" s="91"/>
      <c r="C46" s="91"/>
      <c r="D46" s="91"/>
      <c r="E46" s="91"/>
      <c r="F46" s="91"/>
      <c r="G46" s="91"/>
      <c r="H46" s="91"/>
      <c r="I46" s="91"/>
      <c r="J46" s="91"/>
      <c r="K46" s="91"/>
      <c r="L46" s="91"/>
      <c r="M46" s="91"/>
      <c r="N46" s="91"/>
    </row>
    <row r="47" spans="1:14" ht="21" customHeight="1" x14ac:dyDescent="0.25">
      <c r="A47" s="92" t="s">
        <v>543</v>
      </c>
      <c r="B47" s="92"/>
      <c r="C47" s="92"/>
      <c r="D47" s="92"/>
      <c r="E47" s="92"/>
      <c r="F47" s="92"/>
      <c r="G47" s="92"/>
      <c r="H47" s="92"/>
      <c r="I47" s="92"/>
      <c r="J47" s="92"/>
      <c r="K47" s="92"/>
      <c r="L47" s="92"/>
      <c r="M47" s="92"/>
      <c r="N47" s="92"/>
    </row>
    <row r="48" spans="1:14" ht="21" customHeight="1" x14ac:dyDescent="0.25">
      <c r="A48" s="93"/>
      <c r="B48" s="93"/>
      <c r="C48" s="93"/>
      <c r="D48" s="93"/>
      <c r="F48" s="100"/>
      <c r="G48" s="100"/>
      <c r="H48" s="100"/>
      <c r="J48" s="93"/>
      <c r="K48" s="93"/>
      <c r="L48" s="93"/>
      <c r="M48" s="93"/>
      <c r="N48" s="93"/>
    </row>
    <row r="49" spans="1:12" ht="21" customHeight="1" x14ac:dyDescent="0.25">
      <c r="A49" s="103" t="s">
        <v>17</v>
      </c>
      <c r="B49" s="103"/>
      <c r="C49" s="103"/>
      <c r="D49" s="103"/>
      <c r="F49" s="51" t="s">
        <v>3</v>
      </c>
      <c r="G49" s="51"/>
      <c r="H49" s="51"/>
      <c r="J49" s="101" t="s">
        <v>21</v>
      </c>
      <c r="K49" s="101"/>
      <c r="L49" s="101"/>
    </row>
  </sheetData>
  <mergeCells count="33">
    <mergeCell ref="J49:L49"/>
    <mergeCell ref="C25:I25"/>
    <mergeCell ref="A33:N33"/>
    <mergeCell ref="A49:D49"/>
    <mergeCell ref="B35:N36"/>
    <mergeCell ref="F45:H45"/>
    <mergeCell ref="F48:H48"/>
    <mergeCell ref="B45:E45"/>
    <mergeCell ref="A48:D48"/>
    <mergeCell ref="B27:K27"/>
    <mergeCell ref="L27:N27"/>
    <mergeCell ref="I45:N45"/>
    <mergeCell ref="A4:N6"/>
    <mergeCell ref="L11:N11"/>
    <mergeCell ref="C23:I23"/>
    <mergeCell ref="L14:N14"/>
    <mergeCell ref="B14:I14"/>
    <mergeCell ref="C21:I21"/>
    <mergeCell ref="M18:N18"/>
    <mergeCell ref="B20:I20"/>
    <mergeCell ref="M20:N20"/>
    <mergeCell ref="B16:I18"/>
    <mergeCell ref="E8:J8"/>
    <mergeCell ref="B13:I13"/>
    <mergeCell ref="L13:N13"/>
    <mergeCell ref="A46:N46"/>
    <mergeCell ref="A47:N47"/>
    <mergeCell ref="J48:N48"/>
    <mergeCell ref="L29:N29"/>
    <mergeCell ref="L30:N30"/>
    <mergeCell ref="L31:N31"/>
    <mergeCell ref="B38:N39"/>
    <mergeCell ref="B41:N42"/>
  </mergeCells>
  <phoneticPr fontId="2" type="noConversion"/>
  <dataValidations count="2">
    <dataValidation type="list" allowBlank="1" showInputMessage="1" showErrorMessage="1" sqref="F45:H45" xr:uid="{D45D5A93-B6A1-4AA1-917F-B5C536AF2133}">
      <formula1>"Tax Commissioner of, City Clerk of"</formula1>
    </dataValidation>
    <dataValidation type="list" allowBlank="1" showInputMessage="1" showErrorMessage="1" sqref="L27" xr:uid="{C361277B-DD72-4198-AA13-E5FA60F45B53}">
      <formula1>"Yes, No, Please contact Tax Assessor office in regards to abatements"</formula1>
    </dataValidation>
  </dataValidations>
  <hyperlinks>
    <hyperlink ref="I2" r:id="rId1" xr:uid="{7D0E5A75-3200-4FCF-8C20-E827751ACB74}"/>
  </hyperlinks>
  <pageMargins left="0.75" right="0.75" top="0.5" bottom="0.5" header="0.5" footer="0.3"/>
  <pageSetup scale="68" orientation="portrait" blackAndWhite="1" r:id="rId2"/>
  <headerFooter alignWithMargins="0"/>
  <customProperties>
    <customPr name="OrphanNamesChecked" r:id="rId3"/>
  </customProperties>
  <ignoredErrors>
    <ignoredError sqref="K11 K19:K20 A35:A36 A41 A38:A39 K17" numberStoredAsText="1"/>
    <ignoredError sqref="M25 I45 L29:N31" unlockedFormula="1"/>
  </ignoredErrors>
  <extLst>
    <ext xmlns:x14="http://schemas.microsoft.com/office/spreadsheetml/2009/9/main" uri="{CCE6A557-97BC-4b89-ADB6-D9C93CAAB3DF}">
      <x14:dataValidations xmlns:xm="http://schemas.microsoft.com/office/excel/2006/main" count="1">
        <x14:dataValidation type="list" allowBlank="1" showInputMessage="1" xr:uid="{151D9FDA-3478-4A4A-B89F-86E820790807}">
          <x14:formula1>
            <xm:f>_xlfn.ANCHORARRAY('School District Listing'!$D$2)</xm:f>
          </x14:formula1>
          <xm:sqref>E8:J8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7"/>
  <sheetViews>
    <sheetView workbookViewId="0">
      <selection activeCell="H49" sqref="H49"/>
    </sheetView>
  </sheetViews>
  <sheetFormatPr defaultColWidth="9.33203125" defaultRowHeight="15" x14ac:dyDescent="0.2"/>
  <cols>
    <col min="1" max="1" width="4" style="60" customWidth="1"/>
    <col min="2" max="7" width="9.33203125" style="60"/>
    <col min="8" max="8" width="7.5" style="60" customWidth="1"/>
    <col min="9" max="16384" width="9.33203125" style="60"/>
  </cols>
  <sheetData>
    <row r="1" spans="1:12" ht="24" customHeight="1" x14ac:dyDescent="0.2">
      <c r="A1" s="107" t="s">
        <v>61</v>
      </c>
      <c r="B1" s="107"/>
      <c r="C1" s="107"/>
      <c r="D1" s="107"/>
      <c r="E1" s="107"/>
      <c r="F1" s="107"/>
      <c r="G1" s="107"/>
      <c r="H1" s="107"/>
      <c r="I1" s="107"/>
      <c r="J1" s="107"/>
      <c r="K1" s="107"/>
      <c r="L1" s="107"/>
    </row>
    <row r="2" spans="1:12" x14ac:dyDescent="0.2">
      <c r="A2" s="107"/>
      <c r="B2" s="107"/>
      <c r="C2" s="107"/>
      <c r="D2" s="107"/>
      <c r="E2" s="107"/>
      <c r="F2" s="107"/>
      <c r="G2" s="107"/>
      <c r="H2" s="107"/>
      <c r="I2" s="107"/>
      <c r="J2" s="107"/>
      <c r="K2" s="107"/>
      <c r="L2" s="107"/>
    </row>
    <row r="3" spans="1:12" ht="39.75" customHeight="1" x14ac:dyDescent="0.2">
      <c r="A3" s="107"/>
      <c r="B3" s="107"/>
      <c r="C3" s="107"/>
      <c r="D3" s="107"/>
      <c r="E3" s="107"/>
      <c r="F3" s="107"/>
      <c r="G3" s="107"/>
      <c r="H3" s="107"/>
      <c r="I3" s="107"/>
      <c r="J3" s="107"/>
      <c r="K3" s="107"/>
      <c r="L3" s="107"/>
    </row>
    <row r="6" spans="1:12" ht="36" customHeight="1" x14ac:dyDescent="0.2">
      <c r="A6" s="108" t="s">
        <v>57</v>
      </c>
      <c r="B6" s="108"/>
      <c r="C6" s="108"/>
      <c r="D6" s="108"/>
      <c r="E6" s="108"/>
      <c r="F6" s="108"/>
      <c r="G6" s="108"/>
      <c r="H6" s="108"/>
      <c r="I6" s="108"/>
      <c r="J6" s="108"/>
      <c r="K6" s="108"/>
      <c r="L6" s="108"/>
    </row>
    <row r="8" spans="1:12" x14ac:dyDescent="0.2">
      <c r="A8" s="61"/>
      <c r="B8" s="61"/>
      <c r="C8" s="61"/>
      <c r="D8" s="61"/>
      <c r="E8" s="61"/>
      <c r="F8" s="61"/>
      <c r="G8" s="61"/>
      <c r="H8" s="61"/>
      <c r="I8" s="61"/>
      <c r="J8" s="61"/>
      <c r="K8" s="61"/>
      <c r="L8" s="61"/>
    </row>
    <row r="9" spans="1:12" x14ac:dyDescent="0.2">
      <c r="A9" s="61"/>
      <c r="B9" s="61"/>
      <c r="C9" s="61"/>
      <c r="D9" s="61"/>
      <c r="E9" s="61"/>
      <c r="F9" s="61"/>
      <c r="G9" s="61"/>
      <c r="H9" s="61"/>
      <c r="I9" s="61"/>
      <c r="J9" s="61"/>
      <c r="K9" s="61"/>
      <c r="L9" s="61"/>
    </row>
    <row r="10" spans="1:12" x14ac:dyDescent="0.2">
      <c r="A10" s="61"/>
      <c r="B10" s="61"/>
      <c r="C10" s="61"/>
      <c r="D10" s="61"/>
      <c r="E10" s="61"/>
      <c r="F10" s="61"/>
      <c r="G10" s="61"/>
      <c r="H10" s="61"/>
      <c r="I10" s="61"/>
      <c r="J10" s="61"/>
      <c r="K10" s="61"/>
      <c r="L10" s="61"/>
    </row>
    <row r="11" spans="1:12" x14ac:dyDescent="0.2">
      <c r="A11" s="61"/>
      <c r="B11" s="61"/>
      <c r="C11" s="61"/>
      <c r="D11" s="61"/>
      <c r="E11" s="61"/>
      <c r="F11" s="61"/>
      <c r="G11" s="61"/>
      <c r="H11" s="61"/>
      <c r="I11" s="61"/>
      <c r="J11" s="61"/>
      <c r="K11" s="61"/>
      <c r="L11" s="61"/>
    </row>
    <row r="12" spans="1:12" x14ac:dyDescent="0.2">
      <c r="A12" s="61"/>
      <c r="B12" s="61"/>
      <c r="C12" s="61"/>
      <c r="D12" s="61"/>
      <c r="E12" s="61"/>
      <c r="F12" s="61"/>
      <c r="G12" s="61"/>
      <c r="H12" s="61"/>
      <c r="I12" s="61"/>
      <c r="J12" s="61"/>
      <c r="K12" s="61"/>
      <c r="L12" s="61"/>
    </row>
    <row r="13" spans="1:12" x14ac:dyDescent="0.2">
      <c r="A13" s="61"/>
      <c r="B13" s="61"/>
      <c r="C13" s="61"/>
      <c r="D13" s="61"/>
      <c r="E13" s="61"/>
      <c r="F13" s="61"/>
      <c r="G13" s="61"/>
      <c r="H13" s="61"/>
      <c r="I13" s="61"/>
      <c r="J13" s="61"/>
      <c r="K13" s="61"/>
      <c r="L13" s="61"/>
    </row>
    <row r="16" spans="1:12" ht="33.6" customHeight="1" x14ac:dyDescent="0.2">
      <c r="A16" s="108" t="s">
        <v>58</v>
      </c>
      <c r="B16" s="108"/>
      <c r="C16" s="108"/>
      <c r="D16" s="108"/>
      <c r="E16" s="108"/>
      <c r="F16" s="108"/>
      <c r="G16" s="108"/>
      <c r="H16" s="108"/>
      <c r="I16" s="108"/>
      <c r="J16" s="108"/>
      <c r="K16" s="108"/>
      <c r="L16" s="108"/>
    </row>
    <row r="18" spans="1:12" x14ac:dyDescent="0.2">
      <c r="A18" s="61"/>
      <c r="B18" s="61"/>
      <c r="C18" s="61"/>
      <c r="D18" s="61"/>
      <c r="E18" s="61"/>
      <c r="F18" s="61"/>
      <c r="G18" s="61"/>
      <c r="H18" s="61"/>
      <c r="I18" s="61"/>
      <c r="J18" s="61"/>
      <c r="K18" s="61"/>
      <c r="L18" s="61"/>
    </row>
    <row r="19" spans="1:12" x14ac:dyDescent="0.2">
      <c r="A19" s="61"/>
      <c r="B19" s="61"/>
      <c r="C19" s="61"/>
      <c r="D19" s="61"/>
      <c r="E19" s="61"/>
      <c r="F19" s="61"/>
      <c r="G19" s="61"/>
      <c r="H19" s="61"/>
      <c r="I19" s="61"/>
      <c r="J19" s="61"/>
      <c r="K19" s="61"/>
      <c r="L19" s="61"/>
    </row>
    <row r="20" spans="1:12" x14ac:dyDescent="0.2">
      <c r="A20" s="61"/>
      <c r="B20" s="61"/>
      <c r="C20" s="61"/>
      <c r="D20" s="61"/>
      <c r="E20" s="61"/>
      <c r="F20" s="61"/>
      <c r="G20" s="61"/>
      <c r="H20" s="61"/>
      <c r="I20" s="61"/>
      <c r="J20" s="61"/>
      <c r="K20" s="61"/>
      <c r="L20" s="61"/>
    </row>
    <row r="21" spans="1:12" x14ac:dyDescent="0.2">
      <c r="A21" s="61"/>
      <c r="B21" s="61"/>
      <c r="C21" s="61"/>
      <c r="D21" s="61"/>
      <c r="E21" s="61"/>
      <c r="F21" s="61"/>
      <c r="G21" s="61"/>
      <c r="H21" s="61"/>
      <c r="I21" s="61"/>
      <c r="J21" s="61"/>
      <c r="K21" s="61"/>
      <c r="L21" s="61"/>
    </row>
    <row r="22" spans="1:12" x14ac:dyDescent="0.2">
      <c r="A22" s="61"/>
      <c r="B22" s="61"/>
      <c r="C22" s="61"/>
      <c r="D22" s="61"/>
      <c r="E22" s="61"/>
      <c r="F22" s="61"/>
      <c r="G22" s="61"/>
      <c r="H22" s="61"/>
      <c r="I22" s="61"/>
      <c r="J22" s="61"/>
      <c r="K22" s="61"/>
      <c r="L22" s="61"/>
    </row>
    <row r="23" spans="1:12" x14ac:dyDescent="0.2">
      <c r="A23" s="61"/>
      <c r="B23" s="61"/>
      <c r="C23" s="61"/>
      <c r="D23" s="61"/>
      <c r="E23" s="61"/>
      <c r="F23" s="61"/>
      <c r="G23" s="61"/>
      <c r="H23" s="61"/>
      <c r="I23" s="61"/>
      <c r="J23" s="61"/>
      <c r="K23" s="61"/>
      <c r="L23" s="61"/>
    </row>
    <row r="26" spans="1:12" ht="49.5" customHeight="1" x14ac:dyDescent="0.2">
      <c r="A26" s="108" t="s">
        <v>59</v>
      </c>
      <c r="B26" s="108"/>
      <c r="C26" s="108"/>
      <c r="D26" s="108"/>
      <c r="E26" s="108"/>
      <c r="F26" s="108"/>
      <c r="G26" s="108"/>
      <c r="H26" s="108"/>
      <c r="I26" s="108"/>
      <c r="J26" s="108"/>
      <c r="K26" s="108"/>
      <c r="L26" s="108"/>
    </row>
    <row r="28" spans="1:12" x14ac:dyDescent="0.2">
      <c r="A28" s="61"/>
      <c r="B28" s="61"/>
      <c r="C28" s="61"/>
      <c r="D28" s="61"/>
      <c r="E28" s="61"/>
      <c r="F28" s="61"/>
      <c r="G28" s="61"/>
      <c r="H28" s="61"/>
      <c r="I28" s="61"/>
      <c r="J28" s="61"/>
      <c r="K28" s="61"/>
      <c r="L28" s="61"/>
    </row>
    <row r="29" spans="1:12" x14ac:dyDescent="0.2">
      <c r="A29" s="61"/>
      <c r="B29" s="61"/>
      <c r="C29" s="61"/>
      <c r="D29" s="61"/>
      <c r="E29" s="61"/>
      <c r="F29" s="61"/>
      <c r="G29" s="61"/>
      <c r="H29" s="61"/>
      <c r="I29" s="61"/>
      <c r="J29" s="61"/>
      <c r="K29" s="61"/>
      <c r="L29" s="61"/>
    </row>
    <row r="30" spans="1:12" x14ac:dyDescent="0.2">
      <c r="A30" s="61"/>
      <c r="B30" s="61"/>
      <c r="C30" s="61"/>
      <c r="D30" s="61"/>
      <c r="E30" s="61"/>
      <c r="F30" s="61"/>
      <c r="G30" s="61"/>
      <c r="H30" s="61"/>
      <c r="I30" s="61"/>
      <c r="J30" s="61"/>
      <c r="K30" s="61"/>
      <c r="L30" s="61"/>
    </row>
    <row r="31" spans="1:12" x14ac:dyDescent="0.2">
      <c r="A31" s="61"/>
      <c r="B31" s="61"/>
      <c r="C31" s="61"/>
      <c r="D31" s="61"/>
      <c r="E31" s="61"/>
      <c r="F31" s="61"/>
      <c r="G31" s="61"/>
      <c r="H31" s="61"/>
      <c r="I31" s="61"/>
      <c r="J31" s="61"/>
      <c r="K31" s="61"/>
      <c r="L31" s="61"/>
    </row>
    <row r="32" spans="1:12" x14ac:dyDescent="0.2">
      <c r="A32" s="61"/>
      <c r="B32" s="61"/>
      <c r="C32" s="61"/>
      <c r="D32" s="61"/>
      <c r="E32" s="61"/>
      <c r="F32" s="61"/>
      <c r="G32" s="61"/>
      <c r="H32" s="61"/>
      <c r="I32" s="61"/>
      <c r="J32" s="61"/>
      <c r="K32" s="61"/>
      <c r="L32" s="61"/>
    </row>
    <row r="33" spans="1:12" x14ac:dyDescent="0.2">
      <c r="A33" s="61"/>
      <c r="B33" s="61"/>
      <c r="C33" s="61"/>
      <c r="D33" s="61"/>
      <c r="E33" s="61"/>
      <c r="F33" s="61"/>
      <c r="G33" s="61"/>
      <c r="H33" s="61"/>
      <c r="I33" s="61"/>
      <c r="J33" s="61"/>
      <c r="K33" s="61"/>
      <c r="L33" s="61"/>
    </row>
    <row r="36" spans="1:12" ht="53.25" customHeight="1" x14ac:dyDescent="0.2">
      <c r="A36" s="108" t="s">
        <v>60</v>
      </c>
      <c r="B36" s="108"/>
      <c r="C36" s="108"/>
      <c r="D36" s="108"/>
      <c r="E36" s="108"/>
      <c r="F36" s="108"/>
      <c r="G36" s="108"/>
      <c r="H36" s="108"/>
      <c r="I36" s="108"/>
      <c r="J36" s="108"/>
      <c r="K36" s="108"/>
      <c r="L36" s="108"/>
    </row>
    <row r="38" spans="1:12" x14ac:dyDescent="0.2">
      <c r="A38" s="61"/>
      <c r="B38" s="61"/>
      <c r="C38" s="61"/>
      <c r="D38" s="61"/>
      <c r="E38" s="61"/>
      <c r="F38" s="61"/>
      <c r="G38" s="61"/>
      <c r="H38" s="61"/>
      <c r="I38" s="61"/>
      <c r="J38" s="61"/>
      <c r="K38" s="61"/>
      <c r="L38" s="61"/>
    </row>
    <row r="39" spans="1:12" x14ac:dyDescent="0.2">
      <c r="A39" s="61"/>
      <c r="B39" s="61"/>
      <c r="C39" s="61"/>
      <c r="D39" s="61"/>
      <c r="E39" s="61"/>
      <c r="F39" s="61"/>
      <c r="G39" s="61"/>
      <c r="H39" s="61"/>
      <c r="I39" s="61"/>
      <c r="J39" s="61"/>
      <c r="K39" s="61"/>
      <c r="L39" s="61"/>
    </row>
    <row r="40" spans="1:12" x14ac:dyDescent="0.2">
      <c r="A40" s="61"/>
      <c r="B40" s="61"/>
      <c r="C40" s="61"/>
      <c r="D40" s="61"/>
      <c r="E40" s="61"/>
      <c r="F40" s="61"/>
      <c r="G40" s="61"/>
      <c r="H40" s="61"/>
      <c r="I40" s="61"/>
      <c r="J40" s="61"/>
      <c r="K40" s="61"/>
      <c r="L40" s="61"/>
    </row>
    <row r="41" spans="1:12" x14ac:dyDescent="0.2">
      <c r="A41" s="61"/>
      <c r="B41" s="61"/>
      <c r="C41" s="61"/>
      <c r="D41" s="61"/>
      <c r="E41" s="61"/>
      <c r="F41" s="61"/>
      <c r="G41" s="61"/>
      <c r="H41" s="61"/>
      <c r="I41" s="61"/>
      <c r="J41" s="61"/>
      <c r="K41" s="61"/>
      <c r="L41" s="61"/>
    </row>
    <row r="42" spans="1:12" x14ac:dyDescent="0.2">
      <c r="A42" s="61"/>
      <c r="B42" s="61"/>
      <c r="C42" s="61"/>
      <c r="D42" s="61"/>
      <c r="E42" s="61"/>
      <c r="F42" s="61"/>
      <c r="G42" s="61"/>
      <c r="H42" s="61"/>
      <c r="I42" s="61"/>
      <c r="J42" s="61"/>
      <c r="K42" s="61"/>
      <c r="L42" s="61"/>
    </row>
    <row r="43" spans="1:12" x14ac:dyDescent="0.2">
      <c r="A43" s="61"/>
      <c r="B43" s="61"/>
      <c r="C43" s="61"/>
      <c r="D43" s="61"/>
      <c r="E43" s="61"/>
      <c r="F43" s="61"/>
      <c r="G43" s="61"/>
      <c r="H43" s="61"/>
      <c r="I43" s="61"/>
      <c r="J43" s="61"/>
      <c r="K43" s="61"/>
      <c r="L43" s="61"/>
    </row>
    <row r="44" spans="1:12" ht="15.75" thickBot="1" x14ac:dyDescent="0.25"/>
    <row r="45" spans="1:12" x14ac:dyDescent="0.2">
      <c r="A45" s="89" t="s">
        <v>64</v>
      </c>
      <c r="B45" s="109"/>
      <c r="C45" s="109"/>
      <c r="D45" s="109"/>
      <c r="E45" s="109"/>
      <c r="F45" s="110" t="str">
        <f>comm!F45</f>
        <v>Tax Commissioner of</v>
      </c>
      <c r="G45" s="110"/>
      <c r="H45" s="110"/>
      <c r="I45" s="111" t="str">
        <f>comm!I45</f>
        <v/>
      </c>
      <c r="J45" s="111"/>
      <c r="K45" s="111"/>
      <c r="L45" s="111"/>
    </row>
    <row r="46" spans="1:12" x14ac:dyDescent="0.2">
      <c r="A46" s="112" t="s">
        <v>514</v>
      </c>
      <c r="B46" s="112"/>
      <c r="C46" s="112"/>
      <c r="D46" s="112"/>
      <c r="E46" s="112"/>
      <c r="F46" s="112"/>
      <c r="G46" s="112"/>
      <c r="H46" s="112"/>
      <c r="I46" s="112"/>
      <c r="J46" s="112"/>
      <c r="K46" s="112"/>
      <c r="L46" s="112"/>
    </row>
    <row r="47" spans="1:12" x14ac:dyDescent="0.2">
      <c r="A47" s="106" t="s">
        <v>515</v>
      </c>
      <c r="B47" s="106"/>
      <c r="C47" s="106"/>
      <c r="D47" s="106"/>
      <c r="E47" s="106"/>
      <c r="F47" s="106"/>
      <c r="G47" s="106"/>
      <c r="H47" s="106"/>
      <c r="I47" s="106"/>
      <c r="J47" s="106"/>
      <c r="K47" s="106"/>
      <c r="L47" s="106"/>
    </row>
  </sheetData>
  <mergeCells count="10">
    <mergeCell ref="A47:L47"/>
    <mergeCell ref="A1:L3"/>
    <mergeCell ref="A6:L6"/>
    <mergeCell ref="A16:L16"/>
    <mergeCell ref="A26:L26"/>
    <mergeCell ref="A36:L36"/>
    <mergeCell ref="B45:E45"/>
    <mergeCell ref="F45:H45"/>
    <mergeCell ref="I45:L45"/>
    <mergeCell ref="A46:L46"/>
  </mergeCells>
  <dataValidations count="1">
    <dataValidation type="list" allowBlank="1" showInputMessage="1" showErrorMessage="1" sqref="F45:H45" xr:uid="{617FA7E1-FDB3-4225-8B9C-8BD6E91A0D40}">
      <formula1>"Tax Commissioner of, City Clerk of"</formula1>
    </dataValidation>
  </dataValidations>
  <pageMargins left="0.7" right="0.7" top="0.75" bottom="0.75" header="0.3" footer="0.3"/>
  <pageSetup orientation="portrait" r:id="rId1"/>
  <customProperties>
    <customPr name="OrphanNamesChecked" r:id="rId2"/>
  </customProperties>
  <ignoredErrors>
    <ignoredError sqref="I45 F4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0"/>
  <sheetViews>
    <sheetView workbookViewId="0">
      <selection activeCell="I31" sqref="I31"/>
    </sheetView>
  </sheetViews>
  <sheetFormatPr defaultColWidth="9.33203125" defaultRowHeight="14.25" x14ac:dyDescent="0.2"/>
  <cols>
    <col min="1" max="1" width="3.83203125" style="1" customWidth="1"/>
    <col min="2" max="2" width="3.5" style="1" customWidth="1"/>
    <col min="3" max="3" width="20.6640625" style="1" customWidth="1"/>
    <col min="4" max="4" width="2.83203125" style="1" customWidth="1"/>
    <col min="5" max="5" width="27" style="1" customWidth="1"/>
    <col min="6" max="6" width="2.1640625" style="1" bestFit="1" customWidth="1"/>
    <col min="7" max="7" width="23.83203125" style="1" customWidth="1"/>
    <col min="8" max="8" width="2.5" style="1" bestFit="1" customWidth="1"/>
    <col min="9" max="9" width="23.83203125" style="1" customWidth="1"/>
    <col min="10" max="16384" width="9.33203125" style="1"/>
  </cols>
  <sheetData>
    <row r="1" spans="1:9" ht="13.9" customHeight="1" x14ac:dyDescent="0.2">
      <c r="A1" s="113" t="s">
        <v>30</v>
      </c>
      <c r="B1" s="113"/>
      <c r="C1" s="113"/>
      <c r="D1" s="113"/>
      <c r="E1" s="113"/>
      <c r="F1" s="113"/>
      <c r="G1" s="113"/>
      <c r="H1" s="113"/>
      <c r="I1" s="113"/>
    </row>
    <row r="2" spans="1:9" x14ac:dyDescent="0.2">
      <c r="A2" s="113"/>
      <c r="B2" s="113"/>
      <c r="C2" s="113"/>
      <c r="D2" s="113"/>
      <c r="E2" s="113"/>
      <c r="F2" s="113"/>
      <c r="G2" s="113"/>
      <c r="H2" s="113"/>
      <c r="I2" s="113"/>
    </row>
    <row r="3" spans="1:9" ht="23.45" customHeight="1" x14ac:dyDescent="0.2">
      <c r="A3" s="113"/>
      <c r="B3" s="113"/>
      <c r="C3" s="113"/>
      <c r="D3" s="113"/>
      <c r="E3" s="113"/>
      <c r="F3" s="113"/>
      <c r="G3" s="113"/>
      <c r="H3" s="113"/>
      <c r="I3" s="113"/>
    </row>
    <row r="5" spans="1:9" s="11" customFormat="1" ht="15" x14ac:dyDescent="0.2">
      <c r="A5" s="117" t="s">
        <v>516</v>
      </c>
      <c r="B5" s="117"/>
      <c r="C5" s="117"/>
      <c r="D5" s="117"/>
      <c r="E5" s="117"/>
      <c r="F5" s="117"/>
      <c r="G5" s="117"/>
      <c r="H5" s="117"/>
      <c r="I5" s="117"/>
    </row>
    <row r="6" spans="1:9" x14ac:dyDescent="0.2">
      <c r="A6" s="117"/>
      <c r="B6" s="117"/>
      <c r="C6" s="117"/>
      <c r="D6" s="117"/>
      <c r="E6" s="117"/>
      <c r="F6" s="117"/>
      <c r="G6" s="117"/>
      <c r="H6" s="117"/>
      <c r="I6" s="117"/>
    </row>
    <row r="7" spans="1:9" x14ac:dyDescent="0.2">
      <c r="A7" s="114" t="s">
        <v>517</v>
      </c>
      <c r="B7" s="114"/>
      <c r="C7" s="114"/>
      <c r="D7" s="114"/>
      <c r="E7" s="114"/>
      <c r="F7" s="114"/>
      <c r="G7" s="114"/>
      <c r="H7" s="114"/>
      <c r="I7" s="114"/>
    </row>
    <row r="8" spans="1:9" x14ac:dyDescent="0.2">
      <c r="A8" s="114"/>
      <c r="B8" s="114"/>
      <c r="C8" s="114"/>
      <c r="D8" s="114"/>
      <c r="E8" s="114"/>
      <c r="F8" s="114"/>
      <c r="G8" s="114"/>
      <c r="H8" s="114"/>
      <c r="I8" s="114"/>
    </row>
    <row r="9" spans="1:9" x14ac:dyDescent="0.2">
      <c r="A9" s="114"/>
      <c r="B9" s="114"/>
      <c r="C9" s="114"/>
      <c r="D9" s="114"/>
      <c r="E9" s="114"/>
      <c r="F9" s="114"/>
      <c r="G9" s="114"/>
      <c r="H9" s="114"/>
      <c r="I9" s="114"/>
    </row>
    <row r="10" spans="1:9" x14ac:dyDescent="0.2">
      <c r="A10" s="2"/>
      <c r="B10" s="2"/>
      <c r="C10" s="52"/>
      <c r="D10" s="1" t="s">
        <v>477</v>
      </c>
      <c r="E10" s="2"/>
      <c r="F10" s="2"/>
      <c r="G10" s="2"/>
      <c r="H10" s="2"/>
      <c r="I10" s="2"/>
    </row>
    <row r="11" spans="1:9" x14ac:dyDescent="0.2">
      <c r="A11" s="4"/>
      <c r="G11" s="6" t="s">
        <v>0</v>
      </c>
      <c r="H11" s="3"/>
      <c r="I11" s="3"/>
    </row>
    <row r="12" spans="1:9" ht="15" thickBot="1" x14ac:dyDescent="0.25">
      <c r="A12" s="4"/>
      <c r="G12" s="7" t="s">
        <v>1</v>
      </c>
      <c r="H12" s="3"/>
      <c r="I12" s="7" t="s">
        <v>2</v>
      </c>
    </row>
    <row r="13" spans="1:9" x14ac:dyDescent="0.2">
      <c r="A13" s="4"/>
    </row>
    <row r="14" spans="1:9" x14ac:dyDescent="0.2">
      <c r="A14" s="4"/>
      <c r="C14" s="82" t="s">
        <v>22</v>
      </c>
      <c r="F14" s="1" t="s">
        <v>18</v>
      </c>
      <c r="G14" s="72"/>
      <c r="H14" s="1" t="s">
        <v>18</v>
      </c>
      <c r="I14" s="72"/>
    </row>
    <row r="15" spans="1:9" x14ac:dyDescent="0.2">
      <c r="A15" s="4"/>
      <c r="C15" s="82" t="s">
        <v>34</v>
      </c>
      <c r="G15" s="72"/>
      <c r="I15" s="72"/>
    </row>
    <row r="16" spans="1:9" x14ac:dyDescent="0.2">
      <c r="A16" s="4"/>
      <c r="C16" s="82" t="s">
        <v>23</v>
      </c>
      <c r="G16" s="72"/>
      <c r="I16" s="72"/>
    </row>
    <row r="17" spans="1:10" x14ac:dyDescent="0.2">
      <c r="A17" s="4"/>
      <c r="C17" s="82" t="s">
        <v>25</v>
      </c>
      <c r="G17" s="72"/>
      <c r="I17" s="72"/>
    </row>
    <row r="18" spans="1:10" x14ac:dyDescent="0.2">
      <c r="A18" s="4"/>
      <c r="C18" s="82" t="s">
        <v>28</v>
      </c>
      <c r="G18" s="72"/>
      <c r="I18" s="72"/>
    </row>
    <row r="19" spans="1:10" x14ac:dyDescent="0.2">
      <c r="A19" s="4"/>
      <c r="C19" s="82" t="s">
        <v>27</v>
      </c>
      <c r="G19" s="72"/>
      <c r="I19" s="72"/>
    </row>
    <row r="20" spans="1:10" x14ac:dyDescent="0.2">
      <c r="A20" s="4"/>
      <c r="C20" s="82" t="s">
        <v>24</v>
      </c>
      <c r="G20" s="72"/>
      <c r="I20" s="72"/>
    </row>
    <row r="21" spans="1:10" x14ac:dyDescent="0.2">
      <c r="A21" s="4"/>
      <c r="C21" s="82" t="s">
        <v>33</v>
      </c>
      <c r="G21" s="72"/>
      <c r="I21" s="72"/>
    </row>
    <row r="22" spans="1:10" x14ac:dyDescent="0.2">
      <c r="A22" s="4"/>
      <c r="C22" s="82" t="s">
        <v>26</v>
      </c>
      <c r="G22" s="72"/>
      <c r="I22" s="72"/>
    </row>
    <row r="23" spans="1:10" x14ac:dyDescent="0.2">
      <c r="A23" s="4"/>
      <c r="C23" s="82" t="s">
        <v>29</v>
      </c>
      <c r="G23" s="72"/>
      <c r="I23" s="72"/>
    </row>
    <row r="24" spans="1:10" x14ac:dyDescent="0.2">
      <c r="A24" s="4"/>
      <c r="C24" s="82" t="s">
        <v>35</v>
      </c>
      <c r="G24" s="72"/>
      <c r="I24" s="72"/>
    </row>
    <row r="25" spans="1:10" x14ac:dyDescent="0.2">
      <c r="A25" s="4"/>
      <c r="C25" s="82" t="s">
        <v>56</v>
      </c>
      <c r="G25" s="72"/>
      <c r="I25" s="72"/>
    </row>
    <row r="26" spans="1:10" x14ac:dyDescent="0.2">
      <c r="A26" s="4"/>
      <c r="C26" s="82" t="s">
        <v>36</v>
      </c>
      <c r="G26" s="73"/>
      <c r="I26" s="73"/>
    </row>
    <row r="27" spans="1:10" x14ac:dyDescent="0.2">
      <c r="A27" s="4"/>
      <c r="C27" s="115" t="s">
        <v>483</v>
      </c>
      <c r="D27" s="115"/>
      <c r="E27" s="115"/>
      <c r="F27" s="68"/>
      <c r="G27" s="87"/>
      <c r="H27" s="68"/>
      <c r="I27" s="87"/>
      <c r="J27" s="34"/>
    </row>
    <row r="28" spans="1:10" ht="15" thickBot="1" x14ac:dyDescent="0.25">
      <c r="A28" s="4"/>
      <c r="C28" s="115" t="s">
        <v>518</v>
      </c>
      <c r="D28" s="115"/>
      <c r="E28" s="115"/>
      <c r="F28" s="35" t="s">
        <v>18</v>
      </c>
      <c r="G28" s="80">
        <f>SUM(G14:G26)</f>
        <v>0</v>
      </c>
      <c r="H28" s="35" t="s">
        <v>18</v>
      </c>
      <c r="I28" s="80">
        <f>SUM(I14:I26)</f>
        <v>0</v>
      </c>
      <c r="J28" s="34"/>
    </row>
    <row r="29" spans="1:10" ht="30" customHeight="1" thickTop="1" x14ac:dyDescent="0.2">
      <c r="A29" s="4"/>
      <c r="C29" s="5"/>
      <c r="E29" s="5"/>
      <c r="G29" s="116" t="s">
        <v>41</v>
      </c>
      <c r="H29" s="116"/>
      <c r="I29" s="116"/>
    </row>
    <row r="30" spans="1:10" x14ac:dyDescent="0.2">
      <c r="A30" s="4"/>
      <c r="C30" s="1" t="s">
        <v>72</v>
      </c>
      <c r="E30" s="59"/>
      <c r="G30" s="1" t="b">
        <f>+G28='12 Month (Detail) - cont'!G42</f>
        <v>1</v>
      </c>
      <c r="I30" s="1" t="b">
        <f>+I28='12 Month (Detail) - cont'!I42</f>
        <v>1</v>
      </c>
    </row>
  </sheetData>
  <sheetProtection formatColumns="0" insertRows="0"/>
  <mergeCells count="6">
    <mergeCell ref="A1:I3"/>
    <mergeCell ref="A7:I9"/>
    <mergeCell ref="C27:E27"/>
    <mergeCell ref="G29:I29"/>
    <mergeCell ref="C28:E28"/>
    <mergeCell ref="A5:I6"/>
  </mergeCells>
  <conditionalFormatting sqref="G30 I30">
    <cfRule type="containsText" dxfId="2" priority="1" operator="containsText" text="FALSE">
      <formula>NOT(ISERROR(SEARCH("FALSE",G30)))</formula>
    </cfRule>
  </conditionalFormatting>
  <pageMargins left="0.75" right="0.75" top="1.25" bottom="1" header="0.5" footer="0.5"/>
  <pageSetup scale="71" fitToHeight="0" orientation="portrait" r:id="rId1"/>
  <headerFooter alignWithMargins="0">
    <oddHeader>&amp;C&amp;"Tahoma,Bold"TAX COLLECTIONS TRANSMITTED TO THE
________________ COUNTY BOARD OF EDUCATION</oddHeader>
  </headerFooter>
  <rowBreaks count="1" manualBreakCount="1">
    <brk id="29" max="16383" man="1"/>
  </rowBreaks>
  <customProperties>
    <customPr name="OrphanNamesChecked" r:id="rId2"/>
  </customProperties>
  <ignoredErrors>
    <ignoredError sqref="G28:I2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F82AC-9AFE-471F-8E46-AE6CC6B968E7}">
  <sheetPr>
    <pageSetUpPr fitToPage="1"/>
  </sheetPr>
  <dimension ref="A1:S52"/>
  <sheetViews>
    <sheetView zoomScaleNormal="100" workbookViewId="0">
      <selection activeCell="G53" sqref="G53"/>
    </sheetView>
  </sheetViews>
  <sheetFormatPr defaultColWidth="9.33203125" defaultRowHeight="14.25" x14ac:dyDescent="0.2"/>
  <cols>
    <col min="1" max="1" width="3.83203125" style="1" customWidth="1"/>
    <col min="2" max="2" width="3.5" style="1" customWidth="1"/>
    <col min="3" max="3" width="20.6640625" style="1" customWidth="1"/>
    <col min="4" max="4" width="2.83203125" style="1" customWidth="1"/>
    <col min="5" max="5" width="27" style="1" customWidth="1"/>
    <col min="6" max="6" width="2.1640625" style="1" bestFit="1" customWidth="1"/>
    <col min="7" max="7" width="23.83203125" style="1" customWidth="1"/>
    <col min="8" max="8" width="2.5" style="1" bestFit="1" customWidth="1"/>
    <col min="9" max="9" width="20.83203125" style="1" customWidth="1"/>
    <col min="10" max="10" width="2" style="1" customWidth="1"/>
    <col min="11" max="11" width="19.83203125" style="1" customWidth="1"/>
    <col min="12" max="12" width="2" style="1" customWidth="1"/>
    <col min="13" max="13" width="19.83203125" style="1" customWidth="1"/>
    <col min="14" max="14" width="2" style="1" customWidth="1"/>
    <col min="15" max="15" width="20.83203125" style="1" customWidth="1"/>
    <col min="16" max="16" width="2" style="1" customWidth="1"/>
    <col min="17" max="17" width="19.83203125" style="1" customWidth="1"/>
    <col min="18" max="18" width="2" style="1" customWidth="1"/>
    <col min="19" max="19" width="19.83203125" style="1" customWidth="1"/>
    <col min="20" max="16384" width="9.33203125" style="1"/>
  </cols>
  <sheetData>
    <row r="1" spans="1:19" ht="13.9" customHeight="1" x14ac:dyDescent="0.2">
      <c r="A1" s="119" t="s">
        <v>30</v>
      </c>
      <c r="B1" s="119"/>
      <c r="C1" s="119"/>
      <c r="D1" s="119"/>
      <c r="E1" s="119"/>
      <c r="F1" s="119"/>
      <c r="G1" s="119"/>
      <c r="H1" s="119"/>
      <c r="I1" s="119"/>
      <c r="J1" s="119"/>
      <c r="K1" s="119"/>
      <c r="L1" s="119"/>
      <c r="M1" s="119"/>
      <c r="N1" s="119"/>
      <c r="O1" s="119"/>
      <c r="P1" s="119"/>
      <c r="Q1" s="119"/>
      <c r="R1" s="119"/>
      <c r="S1" s="119"/>
    </row>
    <row r="2" spans="1:19" x14ac:dyDescent="0.2">
      <c r="A2" s="119"/>
      <c r="B2" s="119"/>
      <c r="C2" s="119"/>
      <c r="D2" s="119"/>
      <c r="E2" s="119"/>
      <c r="F2" s="119"/>
      <c r="G2" s="119"/>
      <c r="H2" s="119"/>
      <c r="I2" s="119"/>
      <c r="J2" s="119"/>
      <c r="K2" s="119"/>
      <c r="L2" s="119"/>
      <c r="M2" s="119"/>
      <c r="N2" s="119"/>
      <c r="O2" s="119"/>
      <c r="P2" s="119"/>
      <c r="Q2" s="119"/>
      <c r="R2" s="119"/>
      <c r="S2" s="119"/>
    </row>
    <row r="4" spans="1:19" s="11" customFormat="1" ht="15" x14ac:dyDescent="0.2">
      <c r="A4" s="122" t="s">
        <v>520</v>
      </c>
      <c r="B4" s="122"/>
      <c r="C4" s="122"/>
      <c r="D4" s="122"/>
      <c r="E4" s="122"/>
      <c r="F4" s="122"/>
      <c r="G4" s="122"/>
      <c r="H4" s="122"/>
      <c r="I4" s="122"/>
      <c r="J4" s="122"/>
      <c r="K4" s="122"/>
      <c r="L4" s="122"/>
      <c r="M4" s="122"/>
      <c r="N4" s="122"/>
      <c r="O4" s="122"/>
      <c r="P4" s="122"/>
      <c r="Q4" s="122"/>
      <c r="R4" s="122"/>
      <c r="S4" s="122"/>
    </row>
    <row r="5" spans="1:19" x14ac:dyDescent="0.2">
      <c r="A5" s="4"/>
    </row>
    <row r="6" spans="1:19" ht="21.75" customHeight="1" x14ac:dyDescent="0.2">
      <c r="A6" s="14" t="s">
        <v>38</v>
      </c>
      <c r="B6" s="118" t="s">
        <v>519</v>
      </c>
      <c r="C6" s="118"/>
      <c r="D6" s="118"/>
      <c r="E6" s="118"/>
      <c r="F6" s="118"/>
      <c r="G6" s="118"/>
      <c r="H6" s="118"/>
      <c r="I6" s="118"/>
      <c r="J6" s="118"/>
      <c r="K6" s="118"/>
      <c r="L6" s="118"/>
      <c r="M6" s="118"/>
      <c r="N6" s="118"/>
      <c r="O6" s="118"/>
      <c r="P6" s="118"/>
      <c r="Q6" s="118"/>
      <c r="R6" s="118"/>
      <c r="S6" s="118"/>
    </row>
    <row r="7" spans="1:19" x14ac:dyDescent="0.2">
      <c r="A7" s="30"/>
      <c r="B7" s="30"/>
      <c r="C7" s="52"/>
      <c r="D7" s="1" t="s">
        <v>477</v>
      </c>
    </row>
    <row r="8" spans="1:19" x14ac:dyDescent="0.2">
      <c r="A8" s="4"/>
    </row>
    <row r="9" spans="1:19" ht="15" thickBot="1" x14ac:dyDescent="0.25">
      <c r="A9" s="4"/>
      <c r="G9" s="7" t="s">
        <v>37</v>
      </c>
      <c r="I9" s="120" t="s">
        <v>65</v>
      </c>
      <c r="J9" s="120"/>
      <c r="K9" s="120"/>
      <c r="L9" s="120"/>
      <c r="M9" s="120"/>
      <c r="O9" s="120" t="s">
        <v>66</v>
      </c>
      <c r="P9" s="120"/>
      <c r="Q9" s="120"/>
      <c r="R9" s="120"/>
      <c r="S9" s="120"/>
    </row>
    <row r="10" spans="1:19" ht="15" thickBot="1" x14ac:dyDescent="0.25">
      <c r="A10" s="4"/>
      <c r="G10" s="6" t="s">
        <v>0</v>
      </c>
      <c r="I10" s="6" t="s">
        <v>67</v>
      </c>
      <c r="J10" s="3"/>
      <c r="K10" s="120" t="s">
        <v>39</v>
      </c>
      <c r="L10" s="120"/>
      <c r="M10" s="120"/>
      <c r="O10" s="6" t="s">
        <v>69</v>
      </c>
      <c r="P10" s="3"/>
      <c r="Q10" s="120" t="s">
        <v>39</v>
      </c>
      <c r="R10" s="120"/>
      <c r="S10" s="120"/>
    </row>
    <row r="11" spans="1:19" ht="15" thickBot="1" x14ac:dyDescent="0.25">
      <c r="A11" s="4"/>
      <c r="G11" s="7" t="s">
        <v>1</v>
      </c>
      <c r="I11" s="7" t="s">
        <v>68</v>
      </c>
      <c r="J11" s="3"/>
      <c r="K11" s="32" t="s">
        <v>521</v>
      </c>
      <c r="L11" s="33"/>
      <c r="M11" s="32">
        <v>2025</v>
      </c>
      <c r="O11" s="7" t="s">
        <v>68</v>
      </c>
      <c r="P11" s="3"/>
      <c r="Q11" s="32" t="s">
        <v>521</v>
      </c>
      <c r="R11" s="33"/>
      <c r="S11" s="32">
        <v>2025</v>
      </c>
    </row>
    <row r="12" spans="1:19" x14ac:dyDescent="0.2">
      <c r="A12" s="4"/>
    </row>
    <row r="13" spans="1:19" x14ac:dyDescent="0.2">
      <c r="A13" s="4"/>
      <c r="C13" s="82" t="s">
        <v>22</v>
      </c>
      <c r="F13" s="1" t="s">
        <v>18</v>
      </c>
      <c r="G13" s="74">
        <f>+I13+O13</f>
        <v>0</v>
      </c>
      <c r="H13" s="1" t="s">
        <v>18</v>
      </c>
      <c r="I13" s="74">
        <f>+K13+M13</f>
        <v>0</v>
      </c>
      <c r="J13" s="1" t="s">
        <v>18</v>
      </c>
      <c r="K13" s="72"/>
      <c r="L13" s="1" t="s">
        <v>18</v>
      </c>
      <c r="M13" s="77"/>
      <c r="N13" s="1" t="s">
        <v>18</v>
      </c>
      <c r="O13" s="74">
        <f t="shared" ref="O13:O24" si="0">+Q13+S13</f>
        <v>0</v>
      </c>
      <c r="P13" s="1" t="s">
        <v>18</v>
      </c>
      <c r="Q13" s="72"/>
      <c r="S13" s="77"/>
    </row>
    <row r="14" spans="1:19" x14ac:dyDescent="0.2">
      <c r="A14" s="4"/>
      <c r="C14" s="82" t="s">
        <v>34</v>
      </c>
      <c r="G14" s="74">
        <f t="shared" ref="G14:G24" si="1">+I14+O14</f>
        <v>0</v>
      </c>
      <c r="I14" s="74">
        <f t="shared" ref="I14:I24" si="2">+K14+M14</f>
        <v>0</v>
      </c>
      <c r="K14" s="72"/>
      <c r="M14" s="77"/>
      <c r="O14" s="74">
        <f t="shared" si="0"/>
        <v>0</v>
      </c>
      <c r="Q14" s="72"/>
      <c r="S14" s="77"/>
    </row>
    <row r="15" spans="1:19" x14ac:dyDescent="0.2">
      <c r="A15" s="4"/>
      <c r="C15" s="82" t="s">
        <v>23</v>
      </c>
      <c r="G15" s="74">
        <f t="shared" si="1"/>
        <v>0</v>
      </c>
      <c r="I15" s="74">
        <f t="shared" si="2"/>
        <v>0</v>
      </c>
      <c r="K15" s="72"/>
      <c r="M15" s="77"/>
      <c r="O15" s="74">
        <f t="shared" si="0"/>
        <v>0</v>
      </c>
      <c r="Q15" s="72"/>
      <c r="S15" s="77"/>
    </row>
    <row r="16" spans="1:19" x14ac:dyDescent="0.2">
      <c r="A16" s="4"/>
      <c r="C16" s="82" t="s">
        <v>25</v>
      </c>
      <c r="G16" s="74">
        <f t="shared" si="1"/>
        <v>0</v>
      </c>
      <c r="I16" s="74">
        <f t="shared" si="2"/>
        <v>0</v>
      </c>
      <c r="K16" s="72"/>
      <c r="M16" s="77"/>
      <c r="O16" s="74">
        <f t="shared" si="0"/>
        <v>0</v>
      </c>
      <c r="Q16" s="72"/>
      <c r="S16" s="77"/>
    </row>
    <row r="17" spans="1:19" x14ac:dyDescent="0.2">
      <c r="A17" s="4"/>
      <c r="C17" s="82" t="s">
        <v>28</v>
      </c>
      <c r="G17" s="74">
        <f t="shared" si="1"/>
        <v>0</v>
      </c>
      <c r="I17" s="74">
        <f>+K17+M17</f>
        <v>0</v>
      </c>
      <c r="K17" s="72"/>
      <c r="M17" s="77"/>
      <c r="O17" s="74">
        <f t="shared" si="0"/>
        <v>0</v>
      </c>
      <c r="Q17" s="72"/>
      <c r="S17" s="77"/>
    </row>
    <row r="18" spans="1:19" x14ac:dyDescent="0.2">
      <c r="A18" s="4"/>
      <c r="C18" s="82" t="s">
        <v>27</v>
      </c>
      <c r="G18" s="74">
        <f t="shared" si="1"/>
        <v>0</v>
      </c>
      <c r="I18" s="74">
        <f t="shared" si="2"/>
        <v>0</v>
      </c>
      <c r="K18" s="72"/>
      <c r="M18" s="77"/>
      <c r="O18" s="74">
        <f t="shared" si="0"/>
        <v>0</v>
      </c>
      <c r="Q18" s="72"/>
      <c r="S18" s="77"/>
    </row>
    <row r="19" spans="1:19" x14ac:dyDescent="0.2">
      <c r="A19" s="4"/>
      <c r="C19" s="82" t="s">
        <v>24</v>
      </c>
      <c r="G19" s="74">
        <f t="shared" si="1"/>
        <v>0</v>
      </c>
      <c r="I19" s="74">
        <f t="shared" si="2"/>
        <v>0</v>
      </c>
      <c r="K19" s="72"/>
      <c r="M19" s="77"/>
      <c r="O19" s="74">
        <f t="shared" si="0"/>
        <v>0</v>
      </c>
      <c r="Q19" s="72"/>
      <c r="S19" s="77"/>
    </row>
    <row r="20" spans="1:19" x14ac:dyDescent="0.2">
      <c r="A20" s="4"/>
      <c r="C20" s="82" t="s">
        <v>33</v>
      </c>
      <c r="G20" s="74">
        <f t="shared" si="1"/>
        <v>0</v>
      </c>
      <c r="I20" s="74">
        <f t="shared" si="2"/>
        <v>0</v>
      </c>
      <c r="K20" s="72"/>
      <c r="M20" s="77"/>
      <c r="O20" s="74">
        <f t="shared" si="0"/>
        <v>0</v>
      </c>
      <c r="Q20" s="72"/>
      <c r="S20" s="77"/>
    </row>
    <row r="21" spans="1:19" x14ac:dyDescent="0.2">
      <c r="A21" s="4"/>
      <c r="C21" s="82" t="s">
        <v>26</v>
      </c>
      <c r="G21" s="74">
        <f t="shared" si="1"/>
        <v>0</v>
      </c>
      <c r="I21" s="74">
        <f t="shared" si="2"/>
        <v>0</v>
      </c>
      <c r="K21" s="72"/>
      <c r="M21" s="77"/>
      <c r="O21" s="74">
        <f t="shared" si="0"/>
        <v>0</v>
      </c>
      <c r="Q21" s="72"/>
      <c r="S21" s="77"/>
    </row>
    <row r="22" spans="1:19" x14ac:dyDescent="0.2">
      <c r="A22" s="4"/>
      <c r="C22" s="82" t="s">
        <v>35</v>
      </c>
      <c r="G22" s="74">
        <f t="shared" si="1"/>
        <v>0</v>
      </c>
      <c r="I22" s="74">
        <f t="shared" si="2"/>
        <v>0</v>
      </c>
      <c r="K22" s="72"/>
      <c r="M22" s="77"/>
      <c r="O22" s="74">
        <f t="shared" si="0"/>
        <v>0</v>
      </c>
      <c r="Q22" s="72"/>
      <c r="S22" s="77"/>
    </row>
    <row r="23" spans="1:19" x14ac:dyDescent="0.2">
      <c r="A23" s="4"/>
      <c r="C23" s="82" t="s">
        <v>56</v>
      </c>
      <c r="G23" s="74">
        <f t="shared" si="1"/>
        <v>0</v>
      </c>
      <c r="I23" s="74">
        <f t="shared" si="2"/>
        <v>0</v>
      </c>
      <c r="K23" s="72"/>
      <c r="M23" s="77"/>
      <c r="O23" s="74">
        <f t="shared" si="0"/>
        <v>0</v>
      </c>
      <c r="Q23" s="72"/>
      <c r="S23" s="77"/>
    </row>
    <row r="24" spans="1:19" ht="15" thickBot="1" x14ac:dyDescent="0.25">
      <c r="A24" s="4"/>
      <c r="C24" s="82" t="s">
        <v>36</v>
      </c>
      <c r="G24" s="75">
        <f t="shared" si="1"/>
        <v>0</v>
      </c>
      <c r="I24" s="75">
        <f t="shared" si="2"/>
        <v>0</v>
      </c>
      <c r="K24" s="76"/>
      <c r="M24" s="76"/>
      <c r="O24" s="75">
        <f t="shared" si="0"/>
        <v>0</v>
      </c>
      <c r="Q24" s="76"/>
      <c r="S24" s="76"/>
    </row>
    <row r="25" spans="1:19" x14ac:dyDescent="0.2">
      <c r="A25" s="4"/>
      <c r="C25" s="115" t="s">
        <v>483</v>
      </c>
      <c r="D25" s="115"/>
      <c r="E25" s="115"/>
      <c r="F25" s="68"/>
      <c r="G25" s="87"/>
      <c r="H25" s="68"/>
      <c r="I25" s="87"/>
      <c r="J25" s="68"/>
      <c r="K25" s="87"/>
      <c r="L25" s="68"/>
      <c r="M25" s="87"/>
      <c r="N25" s="68"/>
      <c r="O25" s="87"/>
      <c r="P25" s="68"/>
      <c r="Q25" s="88"/>
      <c r="R25" s="68"/>
      <c r="S25" s="88"/>
    </row>
    <row r="26" spans="1:19" ht="15" thickBot="1" x14ac:dyDescent="0.25">
      <c r="A26" s="4"/>
      <c r="C26" s="115" t="s">
        <v>522</v>
      </c>
      <c r="D26" s="115"/>
      <c r="E26" s="115"/>
      <c r="F26" s="35" t="s">
        <v>18</v>
      </c>
      <c r="G26" s="80">
        <f>SUM(G13:G24)</f>
        <v>0</v>
      </c>
      <c r="H26" s="35" t="s">
        <v>18</v>
      </c>
      <c r="I26" s="80">
        <f>SUM(I13:I24)</f>
        <v>0</v>
      </c>
      <c r="J26" s="35" t="s">
        <v>18</v>
      </c>
      <c r="K26" s="80">
        <f>SUM(K13:K24)</f>
        <v>0</v>
      </c>
      <c r="L26" s="35" t="s">
        <v>18</v>
      </c>
      <c r="M26" s="80">
        <f>SUM(M13:M24)</f>
        <v>0</v>
      </c>
      <c r="N26" s="35" t="s">
        <v>18</v>
      </c>
      <c r="O26" s="80">
        <f>SUM(O13:O24)</f>
        <v>0</v>
      </c>
      <c r="P26" s="35" t="s">
        <v>18</v>
      </c>
      <c r="Q26" s="80">
        <f>SUM(Q13:Q24)</f>
        <v>0</v>
      </c>
      <c r="R26" s="35" t="s">
        <v>18</v>
      </c>
      <c r="S26" s="80">
        <f>SUM(S13:S24)</f>
        <v>0</v>
      </c>
    </row>
    <row r="27" spans="1:19" ht="15" thickTop="1" x14ac:dyDescent="0.2">
      <c r="A27" s="4"/>
      <c r="G27" s="121" t="s">
        <v>41</v>
      </c>
      <c r="H27" s="121"/>
      <c r="I27" s="121"/>
      <c r="J27" s="121"/>
      <c r="K27" s="121"/>
      <c r="L27" s="121"/>
      <c r="M27" s="121"/>
      <c r="N27" s="121"/>
      <c r="O27" s="121"/>
      <c r="P27" s="121"/>
      <c r="Q27" s="121"/>
      <c r="R27" s="121"/>
      <c r="S27" s="121"/>
    </row>
    <row r="28" spans="1:19" x14ac:dyDescent="0.2">
      <c r="A28" s="4"/>
      <c r="C28" s="1" t="s">
        <v>72</v>
      </c>
      <c r="G28" s="1" t="b">
        <f>G26='2 Month (Detail)'!G29</f>
        <v>1</v>
      </c>
    </row>
    <row r="29" spans="1:19" x14ac:dyDescent="0.2">
      <c r="A29" s="4"/>
    </row>
    <row r="30" spans="1:19" ht="21.75" customHeight="1" x14ac:dyDescent="0.2">
      <c r="A30" s="14" t="s">
        <v>40</v>
      </c>
      <c r="B30" s="118" t="s">
        <v>523</v>
      </c>
      <c r="C30" s="118"/>
      <c r="D30" s="118"/>
      <c r="E30" s="118"/>
      <c r="F30" s="118"/>
      <c r="G30" s="118"/>
      <c r="H30" s="118"/>
      <c r="I30" s="118"/>
      <c r="J30" s="118"/>
      <c r="K30" s="118"/>
      <c r="L30" s="118"/>
      <c r="M30" s="118"/>
      <c r="N30" s="118"/>
      <c r="O30" s="118"/>
      <c r="P30" s="118"/>
      <c r="Q30" s="118"/>
      <c r="R30" s="118"/>
      <c r="S30" s="118"/>
    </row>
    <row r="31" spans="1:19" x14ac:dyDescent="0.2">
      <c r="A31" s="30"/>
      <c r="B31" s="30"/>
      <c r="C31" s="52"/>
      <c r="D31" s="1" t="s">
        <v>477</v>
      </c>
      <c r="H31" s="30"/>
      <c r="I31" s="30"/>
    </row>
    <row r="32" spans="1:19" x14ac:dyDescent="0.2">
      <c r="A32" s="4"/>
    </row>
    <row r="33" spans="1:19" ht="15" thickBot="1" x14ac:dyDescent="0.25">
      <c r="A33" s="4"/>
      <c r="G33" s="7" t="s">
        <v>37</v>
      </c>
      <c r="I33" s="120" t="s">
        <v>65</v>
      </c>
      <c r="J33" s="120"/>
      <c r="K33" s="120"/>
      <c r="L33" s="120"/>
      <c r="M33" s="120"/>
      <c r="O33" s="120" t="s">
        <v>66</v>
      </c>
      <c r="P33" s="120"/>
      <c r="Q33" s="120"/>
      <c r="R33" s="120"/>
      <c r="S33" s="120"/>
    </row>
    <row r="34" spans="1:19" ht="15" thickBot="1" x14ac:dyDescent="0.25">
      <c r="A34" s="4"/>
      <c r="G34" s="6"/>
      <c r="I34" s="6" t="s">
        <v>67</v>
      </c>
      <c r="J34" s="3"/>
      <c r="K34" s="120" t="s">
        <v>39</v>
      </c>
      <c r="L34" s="120"/>
      <c r="M34" s="120"/>
      <c r="O34" s="6" t="s">
        <v>69</v>
      </c>
      <c r="P34" s="3"/>
      <c r="Q34" s="120" t="s">
        <v>39</v>
      </c>
      <c r="R34" s="120"/>
      <c r="S34" s="120"/>
    </row>
    <row r="35" spans="1:19" ht="15" thickBot="1" x14ac:dyDescent="0.25">
      <c r="A35" s="4"/>
      <c r="G35" s="7" t="s">
        <v>2</v>
      </c>
      <c r="I35" s="7" t="s">
        <v>68</v>
      </c>
      <c r="J35" s="3"/>
      <c r="K35" s="32" t="s">
        <v>521</v>
      </c>
      <c r="L35" s="33"/>
      <c r="M35" s="32">
        <v>2025</v>
      </c>
      <c r="O35" s="7" t="s">
        <v>68</v>
      </c>
      <c r="P35" s="3"/>
      <c r="Q35" s="32" t="s">
        <v>521</v>
      </c>
      <c r="R35" s="33"/>
      <c r="S35" s="32">
        <v>2025</v>
      </c>
    </row>
    <row r="36" spans="1:19" x14ac:dyDescent="0.2">
      <c r="A36" s="4"/>
    </row>
    <row r="37" spans="1:19" x14ac:dyDescent="0.2">
      <c r="A37" s="4"/>
      <c r="C37" s="82" t="s">
        <v>22</v>
      </c>
      <c r="F37" s="1" t="s">
        <v>18</v>
      </c>
      <c r="G37" s="74">
        <f>+I37+O37</f>
        <v>0</v>
      </c>
      <c r="H37" s="1" t="s">
        <v>18</v>
      </c>
      <c r="I37" s="74">
        <f>+K37+M37</f>
        <v>0</v>
      </c>
      <c r="J37" s="1" t="s">
        <v>18</v>
      </c>
      <c r="K37" s="72"/>
      <c r="L37" s="1" t="s">
        <v>18</v>
      </c>
      <c r="M37" s="77"/>
      <c r="N37" s="1" t="s">
        <v>18</v>
      </c>
      <c r="O37" s="74">
        <f t="shared" ref="O37:O48" si="3">+Q37+S37</f>
        <v>0</v>
      </c>
      <c r="P37" s="1" t="s">
        <v>18</v>
      </c>
      <c r="Q37" s="72"/>
      <c r="R37" s="1" t="s">
        <v>18</v>
      </c>
      <c r="S37" s="77"/>
    </row>
    <row r="38" spans="1:19" x14ac:dyDescent="0.2">
      <c r="A38" s="4"/>
      <c r="C38" s="82" t="s">
        <v>34</v>
      </c>
      <c r="G38" s="74">
        <f t="shared" ref="G38:G48" si="4">+I38+O38</f>
        <v>0</v>
      </c>
      <c r="I38" s="74">
        <f t="shared" ref="I38:I48" si="5">+K38+M38</f>
        <v>0</v>
      </c>
      <c r="K38" s="72"/>
      <c r="M38" s="77"/>
      <c r="O38" s="74">
        <f t="shared" si="3"/>
        <v>0</v>
      </c>
      <c r="Q38" s="72"/>
      <c r="S38" s="77"/>
    </row>
    <row r="39" spans="1:19" x14ac:dyDescent="0.2">
      <c r="A39" s="4"/>
      <c r="C39" s="82" t="s">
        <v>23</v>
      </c>
      <c r="G39" s="74">
        <f t="shared" si="4"/>
        <v>0</v>
      </c>
      <c r="I39" s="74">
        <f t="shared" si="5"/>
        <v>0</v>
      </c>
      <c r="K39" s="72"/>
      <c r="M39" s="77"/>
      <c r="O39" s="74">
        <f t="shared" si="3"/>
        <v>0</v>
      </c>
      <c r="Q39" s="72"/>
      <c r="S39" s="77"/>
    </row>
    <row r="40" spans="1:19" x14ac:dyDescent="0.2">
      <c r="A40" s="4"/>
      <c r="C40" s="82" t="s">
        <v>25</v>
      </c>
      <c r="G40" s="74">
        <f t="shared" si="4"/>
        <v>0</v>
      </c>
      <c r="I40" s="74">
        <f t="shared" si="5"/>
        <v>0</v>
      </c>
      <c r="K40" s="72"/>
      <c r="M40" s="77"/>
      <c r="O40" s="74">
        <f t="shared" si="3"/>
        <v>0</v>
      </c>
      <c r="Q40" s="72"/>
      <c r="S40" s="77"/>
    </row>
    <row r="41" spans="1:19" x14ac:dyDescent="0.2">
      <c r="A41" s="4"/>
      <c r="C41" s="82" t="s">
        <v>28</v>
      </c>
      <c r="G41" s="74">
        <f t="shared" si="4"/>
        <v>0</v>
      </c>
      <c r="I41" s="74">
        <f t="shared" si="5"/>
        <v>0</v>
      </c>
      <c r="K41" s="72"/>
      <c r="M41" s="77"/>
      <c r="O41" s="74">
        <f t="shared" si="3"/>
        <v>0</v>
      </c>
      <c r="Q41" s="72"/>
      <c r="S41" s="77"/>
    </row>
    <row r="42" spans="1:19" x14ac:dyDescent="0.2">
      <c r="A42" s="4"/>
      <c r="C42" s="82" t="s">
        <v>27</v>
      </c>
      <c r="G42" s="74">
        <f t="shared" si="4"/>
        <v>0</v>
      </c>
      <c r="I42" s="74">
        <f t="shared" si="5"/>
        <v>0</v>
      </c>
      <c r="K42" s="72"/>
      <c r="M42" s="77"/>
      <c r="O42" s="74">
        <f t="shared" si="3"/>
        <v>0</v>
      </c>
      <c r="Q42" s="72"/>
      <c r="S42" s="77"/>
    </row>
    <row r="43" spans="1:19" x14ac:dyDescent="0.2">
      <c r="A43" s="4"/>
      <c r="C43" s="82" t="s">
        <v>24</v>
      </c>
      <c r="G43" s="74">
        <f t="shared" si="4"/>
        <v>0</v>
      </c>
      <c r="I43" s="74">
        <f t="shared" si="5"/>
        <v>0</v>
      </c>
      <c r="K43" s="72"/>
      <c r="M43" s="77"/>
      <c r="O43" s="74">
        <f t="shared" si="3"/>
        <v>0</v>
      </c>
      <c r="Q43" s="72"/>
      <c r="S43" s="77"/>
    </row>
    <row r="44" spans="1:19" x14ac:dyDescent="0.2">
      <c r="A44" s="4"/>
      <c r="C44" s="82" t="s">
        <v>33</v>
      </c>
      <c r="G44" s="74">
        <f t="shared" si="4"/>
        <v>0</v>
      </c>
      <c r="I44" s="74">
        <f t="shared" si="5"/>
        <v>0</v>
      </c>
      <c r="K44" s="72"/>
      <c r="M44" s="77"/>
      <c r="O44" s="74">
        <f t="shared" si="3"/>
        <v>0</v>
      </c>
      <c r="Q44" s="72"/>
      <c r="S44" s="77"/>
    </row>
    <row r="45" spans="1:19" x14ac:dyDescent="0.2">
      <c r="A45" s="4"/>
      <c r="C45" s="82" t="s">
        <v>26</v>
      </c>
      <c r="G45" s="74">
        <f t="shared" si="4"/>
        <v>0</v>
      </c>
      <c r="I45" s="74">
        <f t="shared" si="5"/>
        <v>0</v>
      </c>
      <c r="K45" s="72"/>
      <c r="M45" s="77"/>
      <c r="O45" s="74">
        <f t="shared" si="3"/>
        <v>0</v>
      </c>
      <c r="Q45" s="72"/>
      <c r="S45" s="77"/>
    </row>
    <row r="46" spans="1:19" x14ac:dyDescent="0.2">
      <c r="A46" s="4"/>
      <c r="C46" s="82" t="s">
        <v>35</v>
      </c>
      <c r="G46" s="74">
        <f t="shared" si="4"/>
        <v>0</v>
      </c>
      <c r="I46" s="74">
        <f t="shared" si="5"/>
        <v>0</v>
      </c>
      <c r="K46" s="72"/>
      <c r="M46" s="77"/>
      <c r="O46" s="74">
        <f t="shared" si="3"/>
        <v>0</v>
      </c>
      <c r="Q46" s="72"/>
      <c r="S46" s="77"/>
    </row>
    <row r="47" spans="1:19" x14ac:dyDescent="0.2">
      <c r="A47" s="4"/>
      <c r="C47" s="82" t="s">
        <v>56</v>
      </c>
      <c r="G47" s="74">
        <f t="shared" si="4"/>
        <v>0</v>
      </c>
      <c r="I47" s="74">
        <f t="shared" si="5"/>
        <v>0</v>
      </c>
      <c r="K47" s="72"/>
      <c r="M47" s="77"/>
      <c r="O47" s="74">
        <f t="shared" si="3"/>
        <v>0</v>
      </c>
      <c r="Q47" s="72"/>
      <c r="S47" s="77"/>
    </row>
    <row r="48" spans="1:19" ht="15" thickBot="1" x14ac:dyDescent="0.25">
      <c r="A48" s="4"/>
      <c r="C48" s="82" t="s">
        <v>36</v>
      </c>
      <c r="G48" s="75">
        <f t="shared" si="4"/>
        <v>0</v>
      </c>
      <c r="I48" s="75">
        <f t="shared" si="5"/>
        <v>0</v>
      </c>
      <c r="K48" s="76"/>
      <c r="M48" s="76"/>
      <c r="O48" s="75">
        <f t="shared" si="3"/>
        <v>0</v>
      </c>
      <c r="Q48" s="76"/>
      <c r="S48" s="76"/>
    </row>
    <row r="49" spans="1:19" x14ac:dyDescent="0.2">
      <c r="A49" s="4"/>
      <c r="C49" s="115" t="s">
        <v>483</v>
      </c>
      <c r="D49" s="115"/>
      <c r="E49" s="115"/>
      <c r="F49" s="68"/>
      <c r="G49" s="87"/>
      <c r="H49" s="68"/>
      <c r="I49" s="87"/>
      <c r="J49" s="68"/>
      <c r="K49" s="87"/>
      <c r="L49" s="68"/>
      <c r="M49" s="87"/>
      <c r="N49" s="68"/>
      <c r="O49" s="87"/>
      <c r="P49" s="68"/>
      <c r="Q49" s="87"/>
      <c r="R49" s="68"/>
      <c r="S49" s="87"/>
    </row>
    <row r="50" spans="1:19" ht="15" customHeight="1" thickBot="1" x14ac:dyDescent="0.25">
      <c r="A50" s="4"/>
      <c r="C50" s="115" t="s">
        <v>522</v>
      </c>
      <c r="D50" s="115"/>
      <c r="E50" s="115"/>
      <c r="F50" s="35" t="s">
        <v>18</v>
      </c>
      <c r="G50" s="80">
        <f>SUM(G37:G48)</f>
        <v>0</v>
      </c>
      <c r="H50" s="35" t="s">
        <v>18</v>
      </c>
      <c r="I50" s="80">
        <f>SUM(I37:I48)</f>
        <v>0</v>
      </c>
      <c r="J50" s="35" t="s">
        <v>18</v>
      </c>
      <c r="K50" s="80">
        <f>SUM(K37:K48)</f>
        <v>0</v>
      </c>
      <c r="L50" s="35" t="s">
        <v>18</v>
      </c>
      <c r="M50" s="80">
        <f>SUM(M37:M48)</f>
        <v>0</v>
      </c>
      <c r="N50" s="35" t="s">
        <v>18</v>
      </c>
      <c r="O50" s="80">
        <f>SUM(O37:O48)</f>
        <v>0</v>
      </c>
      <c r="P50" s="35" t="s">
        <v>18</v>
      </c>
      <c r="Q50" s="80">
        <f>SUM(Q37:Q48)</f>
        <v>0</v>
      </c>
      <c r="R50" s="35" t="s">
        <v>18</v>
      </c>
      <c r="S50" s="80">
        <f>SUM(S37:S48)</f>
        <v>0</v>
      </c>
    </row>
    <row r="51" spans="1:19" ht="15" thickTop="1" x14ac:dyDescent="0.2">
      <c r="A51" s="4"/>
      <c r="G51" s="121" t="s">
        <v>41</v>
      </c>
      <c r="H51" s="121"/>
      <c r="I51" s="121"/>
      <c r="J51" s="121"/>
      <c r="K51" s="121"/>
      <c r="L51" s="121"/>
      <c r="M51" s="121"/>
      <c r="N51" s="121"/>
      <c r="O51" s="121"/>
      <c r="P51" s="121"/>
      <c r="Q51" s="121"/>
      <c r="R51" s="121"/>
      <c r="S51" s="121"/>
    </row>
    <row r="52" spans="1:19" x14ac:dyDescent="0.2">
      <c r="C52" s="1" t="s">
        <v>72</v>
      </c>
      <c r="G52" s="1" t="b">
        <f>G50='2 Month (Detail)'!I29</f>
        <v>1</v>
      </c>
    </row>
  </sheetData>
  <sheetProtection formatColumns="0" insertRows="0"/>
  <mergeCells count="18">
    <mergeCell ref="G51:S51"/>
    <mergeCell ref="K10:M10"/>
    <mergeCell ref="Q10:S10"/>
    <mergeCell ref="I33:M33"/>
    <mergeCell ref="O33:S33"/>
    <mergeCell ref="K34:M34"/>
    <mergeCell ref="Q34:S34"/>
    <mergeCell ref="B6:S6"/>
    <mergeCell ref="B30:S30"/>
    <mergeCell ref="C50:E50"/>
    <mergeCell ref="A1:S2"/>
    <mergeCell ref="I9:M9"/>
    <mergeCell ref="O9:S9"/>
    <mergeCell ref="G27:S27"/>
    <mergeCell ref="C25:E25"/>
    <mergeCell ref="C26:E26"/>
    <mergeCell ref="A4:S4"/>
    <mergeCell ref="C49:E49"/>
  </mergeCells>
  <conditionalFormatting sqref="G28 G52">
    <cfRule type="cellIs" dxfId="1" priority="1" operator="equal">
      <formula>FALSE</formula>
    </cfRule>
  </conditionalFormatting>
  <pageMargins left="0.75" right="0.75" top="1.25" bottom="1" header="0.5" footer="0.5"/>
  <pageSetup scale="38" fitToHeight="0" orientation="portrait" r:id="rId1"/>
  <headerFooter alignWithMargins="0">
    <oddHeader>&amp;C&amp;"Tahoma,Bold"TAX COLLECTIONS TRANSMITTED TO THE
________________ COUNTY BOARD OF EDUCATION</oddHeader>
  </headerFooter>
  <customProperties>
    <customPr name="OrphanNamesChecked" r:id="rId2"/>
  </customProperties>
  <ignoredErrors>
    <ignoredError sqref="P13:P24" formulaRange="1"/>
    <ignoredError sqref="G13:O24 Q13:S24 G37:S48 P26 N26 L26 J26 R26 H26" formulaRange="1" unlockedFormula="1"/>
    <ignoredError sqref="G26 Q26 I26 S26 K26 M26 O26 G50:S5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DA8E9-C09D-4AF1-8027-3EEC7E10DC42}">
  <sheetPr>
    <pageSetUpPr fitToPage="1"/>
  </sheetPr>
  <dimension ref="A1:L44"/>
  <sheetViews>
    <sheetView workbookViewId="0">
      <selection activeCell="I44" sqref="I44"/>
    </sheetView>
  </sheetViews>
  <sheetFormatPr defaultColWidth="9.33203125" defaultRowHeight="14.25" x14ac:dyDescent="0.2"/>
  <cols>
    <col min="1" max="1" width="3.83203125" style="1" customWidth="1"/>
    <col min="2" max="2" width="3.5" style="1" customWidth="1"/>
    <col min="3" max="3" width="11.5" style="1" customWidth="1"/>
    <col min="4" max="4" width="2.83203125" style="1" customWidth="1"/>
    <col min="5" max="5" width="29.83203125" style="1" customWidth="1"/>
    <col min="6" max="6" width="2.1640625" style="1" bestFit="1" customWidth="1"/>
    <col min="7" max="7" width="23.83203125" style="1" customWidth="1"/>
    <col min="8" max="8" width="2.5" style="1" bestFit="1" customWidth="1"/>
    <col min="9" max="9" width="23.83203125" style="1" customWidth="1"/>
    <col min="10" max="10" width="2" style="1" customWidth="1"/>
    <col min="11" max="11" width="25" style="1" customWidth="1"/>
    <col min="12" max="16384" width="9.33203125" style="1"/>
  </cols>
  <sheetData>
    <row r="1" spans="1:12" ht="13.9" customHeight="1" x14ac:dyDescent="0.2">
      <c r="A1" s="113" t="s">
        <v>30</v>
      </c>
      <c r="B1" s="113"/>
      <c r="C1" s="113"/>
      <c r="D1" s="113"/>
      <c r="E1" s="113"/>
      <c r="F1" s="113"/>
      <c r="G1" s="113"/>
      <c r="H1" s="113"/>
      <c r="I1" s="113"/>
      <c r="J1" s="113"/>
      <c r="K1" s="113"/>
    </row>
    <row r="2" spans="1:12" x14ac:dyDescent="0.2">
      <c r="A2" s="113"/>
      <c r="B2" s="113"/>
      <c r="C2" s="113"/>
      <c r="D2" s="113"/>
      <c r="E2" s="113"/>
      <c r="F2" s="113"/>
      <c r="G2" s="113"/>
      <c r="H2" s="113"/>
      <c r="I2" s="113"/>
      <c r="J2" s="113"/>
      <c r="K2" s="113"/>
    </row>
    <row r="3" spans="1:12" ht="23.45" customHeight="1" x14ac:dyDescent="0.2">
      <c r="A3" s="113"/>
      <c r="B3" s="113"/>
      <c r="C3" s="113"/>
      <c r="D3" s="113"/>
      <c r="E3" s="113"/>
      <c r="F3" s="113"/>
      <c r="G3" s="113"/>
      <c r="H3" s="113"/>
      <c r="I3" s="113"/>
      <c r="J3" s="113"/>
      <c r="K3" s="113"/>
    </row>
    <row r="5" spans="1:12" ht="15" x14ac:dyDescent="0.2">
      <c r="A5" s="10" t="s">
        <v>524</v>
      </c>
      <c r="B5" s="11"/>
      <c r="C5" s="11"/>
      <c r="D5" s="11"/>
      <c r="E5" s="11"/>
      <c r="F5" s="11"/>
      <c r="G5" s="11"/>
      <c r="H5" s="11"/>
      <c r="I5" s="11"/>
      <c r="J5" s="11"/>
      <c r="K5" s="11"/>
      <c r="L5" s="11"/>
    </row>
    <row r="6" spans="1:12" x14ac:dyDescent="0.2">
      <c r="C6" s="52"/>
      <c r="D6" s="1" t="s">
        <v>477</v>
      </c>
    </row>
    <row r="7" spans="1:12" x14ac:dyDescent="0.2">
      <c r="A7" s="4"/>
      <c r="G7" s="6" t="s">
        <v>0</v>
      </c>
      <c r="H7" s="3"/>
      <c r="I7" s="3"/>
    </row>
    <row r="8" spans="1:12" ht="15" thickBot="1" x14ac:dyDescent="0.25">
      <c r="A8" s="4"/>
      <c r="G8" s="7" t="s">
        <v>1</v>
      </c>
      <c r="H8" s="3"/>
      <c r="I8" s="7" t="s">
        <v>2</v>
      </c>
    </row>
    <row r="9" spans="1:12" x14ac:dyDescent="0.2">
      <c r="A9" s="4"/>
    </row>
    <row r="10" spans="1:12" x14ac:dyDescent="0.2">
      <c r="A10" s="4"/>
      <c r="E10" s="82">
        <v>2025</v>
      </c>
      <c r="F10" s="1" t="s">
        <v>18</v>
      </c>
      <c r="G10" s="78"/>
      <c r="H10" s="1" t="s">
        <v>18</v>
      </c>
      <c r="I10" s="78"/>
    </row>
    <row r="11" spans="1:12" x14ac:dyDescent="0.2">
      <c r="A11" s="4"/>
      <c r="E11" s="82">
        <v>2024</v>
      </c>
      <c r="G11" s="78"/>
      <c r="I11" s="78"/>
    </row>
    <row r="12" spans="1:12" x14ac:dyDescent="0.2">
      <c r="A12" s="4"/>
      <c r="E12" s="82">
        <v>2023</v>
      </c>
      <c r="G12" s="78"/>
      <c r="I12" s="78"/>
    </row>
    <row r="13" spans="1:12" x14ac:dyDescent="0.2">
      <c r="A13" s="4"/>
      <c r="E13" s="82">
        <v>2022</v>
      </c>
      <c r="G13" s="78"/>
      <c r="I13" s="78"/>
    </row>
    <row r="14" spans="1:12" x14ac:dyDescent="0.2">
      <c r="A14" s="4"/>
      <c r="E14" s="82">
        <v>2021</v>
      </c>
      <c r="G14" s="78"/>
      <c r="I14" s="78"/>
    </row>
    <row r="15" spans="1:12" x14ac:dyDescent="0.2">
      <c r="A15" s="4"/>
      <c r="E15" s="82">
        <v>2020</v>
      </c>
      <c r="G15" s="78"/>
      <c r="I15" s="78"/>
    </row>
    <row r="16" spans="1:12" x14ac:dyDescent="0.2">
      <c r="A16" s="4"/>
      <c r="E16" s="82">
        <v>2019</v>
      </c>
      <c r="G16" s="78"/>
      <c r="I16" s="78"/>
    </row>
    <row r="17" spans="1:12" x14ac:dyDescent="0.2">
      <c r="A17" s="4"/>
      <c r="E17" s="82">
        <v>2018</v>
      </c>
      <c r="G17" s="78"/>
      <c r="I17" s="78"/>
    </row>
    <row r="18" spans="1:12" x14ac:dyDescent="0.2">
      <c r="A18" s="4"/>
      <c r="E18" s="82">
        <v>2017</v>
      </c>
      <c r="G18" s="78"/>
      <c r="I18" s="78"/>
    </row>
    <row r="19" spans="1:12" x14ac:dyDescent="0.2">
      <c r="A19" s="4"/>
      <c r="E19" s="82">
        <v>2016</v>
      </c>
      <c r="G19" s="78"/>
      <c r="I19" s="78"/>
    </row>
    <row r="20" spans="1:12" x14ac:dyDescent="0.2">
      <c r="A20" s="4"/>
      <c r="E20" s="82">
        <v>2015</v>
      </c>
      <c r="G20" s="78"/>
      <c r="I20" s="78"/>
    </row>
    <row r="21" spans="1:12" x14ac:dyDescent="0.2">
      <c r="A21" s="4"/>
      <c r="E21" s="81">
        <v>2014</v>
      </c>
      <c r="G21" s="78"/>
      <c r="I21" s="78"/>
    </row>
    <row r="22" spans="1:12" x14ac:dyDescent="0.2">
      <c r="A22" s="4"/>
      <c r="E22" s="81" t="s">
        <v>525</v>
      </c>
      <c r="G22" s="79"/>
      <c r="I22" s="79"/>
    </row>
    <row r="23" spans="1:12" ht="15" thickBot="1" x14ac:dyDescent="0.25">
      <c r="A23" s="86"/>
      <c r="B23" s="71"/>
      <c r="C23" s="71"/>
      <c r="D23" s="69"/>
      <c r="E23" s="70" t="s">
        <v>32</v>
      </c>
      <c r="F23" s="35" t="s">
        <v>18</v>
      </c>
      <c r="G23" s="80">
        <f>SUM(G9:G22)</f>
        <v>0</v>
      </c>
      <c r="H23" s="35" t="s">
        <v>18</v>
      </c>
      <c r="I23" s="80">
        <f>SUM(I9:I22)</f>
        <v>0</v>
      </c>
    </row>
    <row r="24" spans="1:12" ht="47.25" customHeight="1" thickTop="1" x14ac:dyDescent="0.2">
      <c r="G24" s="116" t="s">
        <v>526</v>
      </c>
      <c r="H24" s="116"/>
      <c r="I24" s="116"/>
    </row>
    <row r="26" spans="1:12" ht="15" x14ac:dyDescent="0.2">
      <c r="A26" s="10" t="s">
        <v>527</v>
      </c>
      <c r="B26" s="11"/>
      <c r="C26" s="11"/>
      <c r="D26" s="11"/>
      <c r="E26" s="11"/>
      <c r="F26" s="11"/>
      <c r="G26" s="11"/>
      <c r="H26" s="11"/>
      <c r="I26" s="11"/>
      <c r="L26" s="11"/>
    </row>
    <row r="28" spans="1:12" x14ac:dyDescent="0.2">
      <c r="A28" s="4"/>
      <c r="G28" s="6" t="s">
        <v>0</v>
      </c>
      <c r="H28" s="3"/>
      <c r="I28" s="3"/>
    </row>
    <row r="29" spans="1:12" ht="15" thickBot="1" x14ac:dyDescent="0.25">
      <c r="A29" s="4"/>
      <c r="G29" s="7" t="s">
        <v>1</v>
      </c>
      <c r="H29" s="3"/>
      <c r="I29" s="7" t="s">
        <v>2</v>
      </c>
    </row>
    <row r="30" spans="1:12" x14ac:dyDescent="0.2">
      <c r="A30" s="4"/>
    </row>
    <row r="31" spans="1:12" x14ac:dyDescent="0.2">
      <c r="A31" s="4"/>
      <c r="E31" s="81" t="s">
        <v>22</v>
      </c>
      <c r="F31" s="1" t="s">
        <v>18</v>
      </c>
      <c r="G31" s="78"/>
      <c r="H31" s="1" t="s">
        <v>18</v>
      </c>
      <c r="I31" s="78"/>
    </row>
    <row r="32" spans="1:12" x14ac:dyDescent="0.2">
      <c r="A32" s="4"/>
      <c r="E32" s="81" t="s">
        <v>34</v>
      </c>
      <c r="G32" s="78"/>
      <c r="I32" s="78"/>
    </row>
    <row r="33" spans="1:9" x14ac:dyDescent="0.2">
      <c r="A33" s="4"/>
      <c r="E33" s="81" t="s">
        <v>23</v>
      </c>
      <c r="G33" s="78"/>
      <c r="I33" s="78"/>
    </row>
    <row r="34" spans="1:9" x14ac:dyDescent="0.2">
      <c r="A34" s="4"/>
      <c r="E34" s="81" t="s">
        <v>25</v>
      </c>
      <c r="G34" s="78"/>
      <c r="I34" s="78"/>
    </row>
    <row r="35" spans="1:9" x14ac:dyDescent="0.2">
      <c r="A35" s="4"/>
      <c r="E35" s="81" t="s">
        <v>28</v>
      </c>
      <c r="G35" s="78"/>
      <c r="I35" s="78"/>
    </row>
    <row r="36" spans="1:9" x14ac:dyDescent="0.2">
      <c r="A36" s="4"/>
      <c r="E36" s="81" t="s">
        <v>27</v>
      </c>
      <c r="G36" s="78"/>
      <c r="I36" s="78"/>
    </row>
    <row r="37" spans="1:9" x14ac:dyDescent="0.2">
      <c r="A37" s="4"/>
      <c r="E37" s="81" t="s">
        <v>24</v>
      </c>
      <c r="G37" s="78"/>
      <c r="I37" s="78"/>
    </row>
    <row r="38" spans="1:9" x14ac:dyDescent="0.2">
      <c r="A38" s="4"/>
      <c r="E38" s="81" t="s">
        <v>33</v>
      </c>
      <c r="G38" s="78"/>
      <c r="I38" s="78"/>
    </row>
    <row r="39" spans="1:9" x14ac:dyDescent="0.2">
      <c r="A39" s="4"/>
      <c r="E39" s="81" t="s">
        <v>26</v>
      </c>
      <c r="G39" s="78"/>
      <c r="I39" s="78"/>
    </row>
    <row r="40" spans="1:9" x14ac:dyDescent="0.2">
      <c r="A40" s="4"/>
      <c r="E40" s="81" t="s">
        <v>56</v>
      </c>
      <c r="G40" s="78"/>
      <c r="I40" s="78"/>
    </row>
    <row r="41" spans="1:9" x14ac:dyDescent="0.2">
      <c r="A41" s="4"/>
      <c r="E41" s="81" t="s">
        <v>36</v>
      </c>
      <c r="G41" s="79"/>
      <c r="I41" s="79"/>
    </row>
    <row r="42" spans="1:9" ht="15" thickBot="1" x14ac:dyDescent="0.25">
      <c r="A42" s="4"/>
      <c r="C42" s="71"/>
      <c r="D42" s="69"/>
      <c r="E42" s="70" t="s">
        <v>32</v>
      </c>
      <c r="F42" s="35" t="s">
        <v>18</v>
      </c>
      <c r="G42" s="80">
        <f>SUM(G30:G41)</f>
        <v>0</v>
      </c>
      <c r="H42" s="35" t="s">
        <v>18</v>
      </c>
      <c r="I42" s="80">
        <f>SUM(I30:I41)</f>
        <v>0</v>
      </c>
    </row>
    <row r="43" spans="1:9" ht="47.25" customHeight="1" thickTop="1" x14ac:dyDescent="0.2">
      <c r="G43" s="116" t="s">
        <v>528</v>
      </c>
      <c r="H43" s="116"/>
      <c r="I43" s="116"/>
    </row>
    <row r="44" spans="1:9" x14ac:dyDescent="0.2">
      <c r="C44" s="1" t="s">
        <v>73</v>
      </c>
      <c r="G44" s="1" t="b">
        <f>+G23=G42</f>
        <v>1</v>
      </c>
      <c r="I44" s="1" t="b">
        <f>+I23=I42</f>
        <v>1</v>
      </c>
    </row>
  </sheetData>
  <sheetProtection formatColumns="0" insertRows="0"/>
  <mergeCells count="3">
    <mergeCell ref="G24:I24"/>
    <mergeCell ref="G43:I43"/>
    <mergeCell ref="A1:K3"/>
  </mergeCells>
  <conditionalFormatting sqref="G44 I44">
    <cfRule type="containsText" dxfId="0" priority="1" operator="containsText" text="FALSE">
      <formula>NOT(ISERROR(SEARCH("FALSE",G44)))</formula>
    </cfRule>
  </conditionalFormatting>
  <pageMargins left="0.75" right="0.75" top="1.25" bottom="1" header="0.5" footer="0.5"/>
  <pageSetup scale="71" fitToHeight="0" orientation="portrait" r:id="rId1"/>
  <headerFooter alignWithMargins="0">
    <oddHeader>&amp;C&amp;"Tahoma,Bold"TAX COLLECTIONS TRANSMITTED TO THE
________________ COUNTY BOARD OF EDUCATION</oddHeader>
  </headerFooter>
  <customProperties>
    <customPr name="OrphanNamesChecked" r:id="rId2"/>
  </customProperties>
  <ignoredErrors>
    <ignoredError sqref="G23:I2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0"/>
  <sheetViews>
    <sheetView workbookViewId="0">
      <selection activeCell="G9" sqref="G9"/>
    </sheetView>
  </sheetViews>
  <sheetFormatPr defaultRowHeight="12.75" x14ac:dyDescent="0.2"/>
  <cols>
    <col min="1" max="1" width="23.83203125" customWidth="1"/>
    <col min="2" max="2" width="3.83203125" customWidth="1"/>
    <col min="3" max="3" width="23.83203125" customWidth="1"/>
    <col min="4" max="4" width="3.83203125" customWidth="1"/>
    <col min="5" max="5" width="23.83203125" customWidth="1"/>
    <col min="6" max="6" width="3.83203125" customWidth="1"/>
    <col min="7" max="7" width="23.83203125" customWidth="1"/>
    <col min="8" max="8" width="3.83203125" customWidth="1"/>
    <col min="9" max="9" width="23.83203125" customWidth="1"/>
    <col min="257" max="257" width="18.5" customWidth="1"/>
    <col min="258" max="258" width="6.33203125" customWidth="1"/>
    <col min="259" max="259" width="14.1640625" customWidth="1"/>
    <col min="260" max="260" width="7.1640625" customWidth="1"/>
    <col min="261" max="261" width="17.6640625" customWidth="1"/>
    <col min="262" max="262" width="7.83203125" customWidth="1"/>
    <col min="263" max="263" width="18.33203125" customWidth="1"/>
    <col min="265" max="265" width="15.83203125" customWidth="1"/>
    <col min="513" max="513" width="18.5" customWidth="1"/>
    <col min="514" max="514" width="6.33203125" customWidth="1"/>
    <col min="515" max="515" width="14.1640625" customWidth="1"/>
    <col min="516" max="516" width="7.1640625" customWidth="1"/>
    <col min="517" max="517" width="17.6640625" customWidth="1"/>
    <col min="518" max="518" width="7.83203125" customWidth="1"/>
    <col min="519" max="519" width="18.33203125" customWidth="1"/>
    <col min="521" max="521" width="15.83203125" customWidth="1"/>
    <col min="769" max="769" width="18.5" customWidth="1"/>
    <col min="770" max="770" width="6.33203125" customWidth="1"/>
    <col min="771" max="771" width="14.1640625" customWidth="1"/>
    <col min="772" max="772" width="7.1640625" customWidth="1"/>
    <col min="773" max="773" width="17.6640625" customWidth="1"/>
    <col min="774" max="774" width="7.83203125" customWidth="1"/>
    <col min="775" max="775" width="18.33203125" customWidth="1"/>
    <col min="777" max="777" width="15.83203125" customWidth="1"/>
    <col min="1025" max="1025" width="18.5" customWidth="1"/>
    <col min="1026" max="1026" width="6.33203125" customWidth="1"/>
    <col min="1027" max="1027" width="14.1640625" customWidth="1"/>
    <col min="1028" max="1028" width="7.1640625" customWidth="1"/>
    <col min="1029" max="1029" width="17.6640625" customWidth="1"/>
    <col min="1030" max="1030" width="7.83203125" customWidth="1"/>
    <col min="1031" max="1031" width="18.33203125" customWidth="1"/>
    <col min="1033" max="1033" width="15.83203125" customWidth="1"/>
    <col min="1281" max="1281" width="18.5" customWidth="1"/>
    <col min="1282" max="1282" width="6.33203125" customWidth="1"/>
    <col min="1283" max="1283" width="14.1640625" customWidth="1"/>
    <col min="1284" max="1284" width="7.1640625" customWidth="1"/>
    <col min="1285" max="1285" width="17.6640625" customWidth="1"/>
    <col min="1286" max="1286" width="7.83203125" customWidth="1"/>
    <col min="1287" max="1287" width="18.33203125" customWidth="1"/>
    <col min="1289" max="1289" width="15.83203125" customWidth="1"/>
    <col min="1537" max="1537" width="18.5" customWidth="1"/>
    <col min="1538" max="1538" width="6.33203125" customWidth="1"/>
    <col min="1539" max="1539" width="14.1640625" customWidth="1"/>
    <col min="1540" max="1540" width="7.1640625" customWidth="1"/>
    <col min="1541" max="1541" width="17.6640625" customWidth="1"/>
    <col min="1542" max="1542" width="7.83203125" customWidth="1"/>
    <col min="1543" max="1543" width="18.33203125" customWidth="1"/>
    <col min="1545" max="1545" width="15.83203125" customWidth="1"/>
    <col min="1793" max="1793" width="18.5" customWidth="1"/>
    <col min="1794" max="1794" width="6.33203125" customWidth="1"/>
    <col min="1795" max="1795" width="14.1640625" customWidth="1"/>
    <col min="1796" max="1796" width="7.1640625" customWidth="1"/>
    <col min="1797" max="1797" width="17.6640625" customWidth="1"/>
    <col min="1798" max="1798" width="7.83203125" customWidth="1"/>
    <col min="1799" max="1799" width="18.33203125" customWidth="1"/>
    <col min="1801" max="1801" width="15.83203125" customWidth="1"/>
    <col min="2049" max="2049" width="18.5" customWidth="1"/>
    <col min="2050" max="2050" width="6.33203125" customWidth="1"/>
    <col min="2051" max="2051" width="14.1640625" customWidth="1"/>
    <col min="2052" max="2052" width="7.1640625" customWidth="1"/>
    <col min="2053" max="2053" width="17.6640625" customWidth="1"/>
    <col min="2054" max="2054" width="7.83203125" customWidth="1"/>
    <col min="2055" max="2055" width="18.33203125" customWidth="1"/>
    <col min="2057" max="2057" width="15.83203125" customWidth="1"/>
    <col min="2305" max="2305" width="18.5" customWidth="1"/>
    <col min="2306" max="2306" width="6.33203125" customWidth="1"/>
    <col min="2307" max="2307" width="14.1640625" customWidth="1"/>
    <col min="2308" max="2308" width="7.1640625" customWidth="1"/>
    <col min="2309" max="2309" width="17.6640625" customWidth="1"/>
    <col min="2310" max="2310" width="7.83203125" customWidth="1"/>
    <col min="2311" max="2311" width="18.33203125" customWidth="1"/>
    <col min="2313" max="2313" width="15.83203125" customWidth="1"/>
    <col min="2561" max="2561" width="18.5" customWidth="1"/>
    <col min="2562" max="2562" width="6.33203125" customWidth="1"/>
    <col min="2563" max="2563" width="14.1640625" customWidth="1"/>
    <col min="2564" max="2564" width="7.1640625" customWidth="1"/>
    <col min="2565" max="2565" width="17.6640625" customWidth="1"/>
    <col min="2566" max="2566" width="7.83203125" customWidth="1"/>
    <col min="2567" max="2567" width="18.33203125" customWidth="1"/>
    <col min="2569" max="2569" width="15.83203125" customWidth="1"/>
    <col min="2817" max="2817" width="18.5" customWidth="1"/>
    <col min="2818" max="2818" width="6.33203125" customWidth="1"/>
    <col min="2819" max="2819" width="14.1640625" customWidth="1"/>
    <col min="2820" max="2820" width="7.1640625" customWidth="1"/>
    <col min="2821" max="2821" width="17.6640625" customWidth="1"/>
    <col min="2822" max="2822" width="7.83203125" customWidth="1"/>
    <col min="2823" max="2823" width="18.33203125" customWidth="1"/>
    <col min="2825" max="2825" width="15.83203125" customWidth="1"/>
    <col min="3073" max="3073" width="18.5" customWidth="1"/>
    <col min="3074" max="3074" width="6.33203125" customWidth="1"/>
    <col min="3075" max="3075" width="14.1640625" customWidth="1"/>
    <col min="3076" max="3076" width="7.1640625" customWidth="1"/>
    <col min="3077" max="3077" width="17.6640625" customWidth="1"/>
    <col min="3078" max="3078" width="7.83203125" customWidth="1"/>
    <col min="3079" max="3079" width="18.33203125" customWidth="1"/>
    <col min="3081" max="3081" width="15.83203125" customWidth="1"/>
    <col min="3329" max="3329" width="18.5" customWidth="1"/>
    <col min="3330" max="3330" width="6.33203125" customWidth="1"/>
    <col min="3331" max="3331" width="14.1640625" customWidth="1"/>
    <col min="3332" max="3332" width="7.1640625" customWidth="1"/>
    <col min="3333" max="3333" width="17.6640625" customWidth="1"/>
    <col min="3334" max="3334" width="7.83203125" customWidth="1"/>
    <col min="3335" max="3335" width="18.33203125" customWidth="1"/>
    <col min="3337" max="3337" width="15.83203125" customWidth="1"/>
    <col min="3585" max="3585" width="18.5" customWidth="1"/>
    <col min="3586" max="3586" width="6.33203125" customWidth="1"/>
    <col min="3587" max="3587" width="14.1640625" customWidth="1"/>
    <col min="3588" max="3588" width="7.1640625" customWidth="1"/>
    <col min="3589" max="3589" width="17.6640625" customWidth="1"/>
    <col min="3590" max="3590" width="7.83203125" customWidth="1"/>
    <col min="3591" max="3591" width="18.33203125" customWidth="1"/>
    <col min="3593" max="3593" width="15.83203125" customWidth="1"/>
    <col min="3841" max="3841" width="18.5" customWidth="1"/>
    <col min="3842" max="3842" width="6.33203125" customWidth="1"/>
    <col min="3843" max="3843" width="14.1640625" customWidth="1"/>
    <col min="3844" max="3844" width="7.1640625" customWidth="1"/>
    <col min="3845" max="3845" width="17.6640625" customWidth="1"/>
    <col min="3846" max="3846" width="7.83203125" customWidth="1"/>
    <col min="3847" max="3847" width="18.33203125" customWidth="1"/>
    <col min="3849" max="3849" width="15.83203125" customWidth="1"/>
    <col min="4097" max="4097" width="18.5" customWidth="1"/>
    <col min="4098" max="4098" width="6.33203125" customWidth="1"/>
    <col min="4099" max="4099" width="14.1640625" customWidth="1"/>
    <col min="4100" max="4100" width="7.1640625" customWidth="1"/>
    <col min="4101" max="4101" width="17.6640625" customWidth="1"/>
    <col min="4102" max="4102" width="7.83203125" customWidth="1"/>
    <col min="4103" max="4103" width="18.33203125" customWidth="1"/>
    <col min="4105" max="4105" width="15.83203125" customWidth="1"/>
    <col min="4353" max="4353" width="18.5" customWidth="1"/>
    <col min="4354" max="4354" width="6.33203125" customWidth="1"/>
    <col min="4355" max="4355" width="14.1640625" customWidth="1"/>
    <col min="4356" max="4356" width="7.1640625" customWidth="1"/>
    <col min="4357" max="4357" width="17.6640625" customWidth="1"/>
    <col min="4358" max="4358" width="7.83203125" customWidth="1"/>
    <col min="4359" max="4359" width="18.33203125" customWidth="1"/>
    <col min="4361" max="4361" width="15.83203125" customWidth="1"/>
    <col min="4609" max="4609" width="18.5" customWidth="1"/>
    <col min="4610" max="4610" width="6.33203125" customWidth="1"/>
    <col min="4611" max="4611" width="14.1640625" customWidth="1"/>
    <col min="4612" max="4612" width="7.1640625" customWidth="1"/>
    <col min="4613" max="4613" width="17.6640625" customWidth="1"/>
    <col min="4614" max="4614" width="7.83203125" customWidth="1"/>
    <col min="4615" max="4615" width="18.33203125" customWidth="1"/>
    <col min="4617" max="4617" width="15.83203125" customWidth="1"/>
    <col min="4865" max="4865" width="18.5" customWidth="1"/>
    <col min="4866" max="4866" width="6.33203125" customWidth="1"/>
    <col min="4867" max="4867" width="14.1640625" customWidth="1"/>
    <col min="4868" max="4868" width="7.1640625" customWidth="1"/>
    <col min="4869" max="4869" width="17.6640625" customWidth="1"/>
    <col min="4870" max="4870" width="7.83203125" customWidth="1"/>
    <col min="4871" max="4871" width="18.33203125" customWidth="1"/>
    <col min="4873" max="4873" width="15.83203125" customWidth="1"/>
    <col min="5121" max="5121" width="18.5" customWidth="1"/>
    <col min="5122" max="5122" width="6.33203125" customWidth="1"/>
    <col min="5123" max="5123" width="14.1640625" customWidth="1"/>
    <col min="5124" max="5124" width="7.1640625" customWidth="1"/>
    <col min="5125" max="5125" width="17.6640625" customWidth="1"/>
    <col min="5126" max="5126" width="7.83203125" customWidth="1"/>
    <col min="5127" max="5127" width="18.33203125" customWidth="1"/>
    <col min="5129" max="5129" width="15.83203125" customWidth="1"/>
    <col min="5377" max="5377" width="18.5" customWidth="1"/>
    <col min="5378" max="5378" width="6.33203125" customWidth="1"/>
    <col min="5379" max="5379" width="14.1640625" customWidth="1"/>
    <col min="5380" max="5380" width="7.1640625" customWidth="1"/>
    <col min="5381" max="5381" width="17.6640625" customWidth="1"/>
    <col min="5382" max="5382" width="7.83203125" customWidth="1"/>
    <col min="5383" max="5383" width="18.33203125" customWidth="1"/>
    <col min="5385" max="5385" width="15.83203125" customWidth="1"/>
    <col min="5633" max="5633" width="18.5" customWidth="1"/>
    <col min="5634" max="5634" width="6.33203125" customWidth="1"/>
    <col min="5635" max="5635" width="14.1640625" customWidth="1"/>
    <col min="5636" max="5636" width="7.1640625" customWidth="1"/>
    <col min="5637" max="5637" width="17.6640625" customWidth="1"/>
    <col min="5638" max="5638" width="7.83203125" customWidth="1"/>
    <col min="5639" max="5639" width="18.33203125" customWidth="1"/>
    <col min="5641" max="5641" width="15.83203125" customWidth="1"/>
    <col min="5889" max="5889" width="18.5" customWidth="1"/>
    <col min="5890" max="5890" width="6.33203125" customWidth="1"/>
    <col min="5891" max="5891" width="14.1640625" customWidth="1"/>
    <col min="5892" max="5892" width="7.1640625" customWidth="1"/>
    <col min="5893" max="5893" width="17.6640625" customWidth="1"/>
    <col min="5894" max="5894" width="7.83203125" customWidth="1"/>
    <col min="5895" max="5895" width="18.33203125" customWidth="1"/>
    <col min="5897" max="5897" width="15.83203125" customWidth="1"/>
    <col min="6145" max="6145" width="18.5" customWidth="1"/>
    <col min="6146" max="6146" width="6.33203125" customWidth="1"/>
    <col min="6147" max="6147" width="14.1640625" customWidth="1"/>
    <col min="6148" max="6148" width="7.1640625" customWidth="1"/>
    <col min="6149" max="6149" width="17.6640625" customWidth="1"/>
    <col min="6150" max="6150" width="7.83203125" customWidth="1"/>
    <col min="6151" max="6151" width="18.33203125" customWidth="1"/>
    <col min="6153" max="6153" width="15.83203125" customWidth="1"/>
    <col min="6401" max="6401" width="18.5" customWidth="1"/>
    <col min="6402" max="6402" width="6.33203125" customWidth="1"/>
    <col min="6403" max="6403" width="14.1640625" customWidth="1"/>
    <col min="6404" max="6404" width="7.1640625" customWidth="1"/>
    <col min="6405" max="6405" width="17.6640625" customWidth="1"/>
    <col min="6406" max="6406" width="7.83203125" customWidth="1"/>
    <col min="6407" max="6407" width="18.33203125" customWidth="1"/>
    <col min="6409" max="6409" width="15.83203125" customWidth="1"/>
    <col min="6657" max="6657" width="18.5" customWidth="1"/>
    <col min="6658" max="6658" width="6.33203125" customWidth="1"/>
    <col min="6659" max="6659" width="14.1640625" customWidth="1"/>
    <col min="6660" max="6660" width="7.1640625" customWidth="1"/>
    <col min="6661" max="6661" width="17.6640625" customWidth="1"/>
    <col min="6662" max="6662" width="7.83203125" customWidth="1"/>
    <col min="6663" max="6663" width="18.33203125" customWidth="1"/>
    <col min="6665" max="6665" width="15.83203125" customWidth="1"/>
    <col min="6913" max="6913" width="18.5" customWidth="1"/>
    <col min="6914" max="6914" width="6.33203125" customWidth="1"/>
    <col min="6915" max="6915" width="14.1640625" customWidth="1"/>
    <col min="6916" max="6916" width="7.1640625" customWidth="1"/>
    <col min="6917" max="6917" width="17.6640625" customWidth="1"/>
    <col min="6918" max="6918" width="7.83203125" customWidth="1"/>
    <col min="6919" max="6919" width="18.33203125" customWidth="1"/>
    <col min="6921" max="6921" width="15.83203125" customWidth="1"/>
    <col min="7169" max="7169" width="18.5" customWidth="1"/>
    <col min="7170" max="7170" width="6.33203125" customWidth="1"/>
    <col min="7171" max="7171" width="14.1640625" customWidth="1"/>
    <col min="7172" max="7172" width="7.1640625" customWidth="1"/>
    <col min="7173" max="7173" width="17.6640625" customWidth="1"/>
    <col min="7174" max="7174" width="7.83203125" customWidth="1"/>
    <col min="7175" max="7175" width="18.33203125" customWidth="1"/>
    <col min="7177" max="7177" width="15.83203125" customWidth="1"/>
    <col min="7425" max="7425" width="18.5" customWidth="1"/>
    <col min="7426" max="7426" width="6.33203125" customWidth="1"/>
    <col min="7427" max="7427" width="14.1640625" customWidth="1"/>
    <col min="7428" max="7428" width="7.1640625" customWidth="1"/>
    <col min="7429" max="7429" width="17.6640625" customWidth="1"/>
    <col min="7430" max="7430" width="7.83203125" customWidth="1"/>
    <col min="7431" max="7431" width="18.33203125" customWidth="1"/>
    <col min="7433" max="7433" width="15.83203125" customWidth="1"/>
    <col min="7681" max="7681" width="18.5" customWidth="1"/>
    <col min="7682" max="7682" width="6.33203125" customWidth="1"/>
    <col min="7683" max="7683" width="14.1640625" customWidth="1"/>
    <col min="7684" max="7684" width="7.1640625" customWidth="1"/>
    <col min="7685" max="7685" width="17.6640625" customWidth="1"/>
    <col min="7686" max="7686" width="7.83203125" customWidth="1"/>
    <col min="7687" max="7687" width="18.33203125" customWidth="1"/>
    <col min="7689" max="7689" width="15.83203125" customWidth="1"/>
    <col min="7937" max="7937" width="18.5" customWidth="1"/>
    <col min="7938" max="7938" width="6.33203125" customWidth="1"/>
    <col min="7939" max="7939" width="14.1640625" customWidth="1"/>
    <col min="7940" max="7940" width="7.1640625" customWidth="1"/>
    <col min="7941" max="7941" width="17.6640625" customWidth="1"/>
    <col min="7942" max="7942" width="7.83203125" customWidth="1"/>
    <col min="7943" max="7943" width="18.33203125" customWidth="1"/>
    <col min="7945" max="7945" width="15.83203125" customWidth="1"/>
    <col min="8193" max="8193" width="18.5" customWidth="1"/>
    <col min="8194" max="8194" width="6.33203125" customWidth="1"/>
    <col min="8195" max="8195" width="14.1640625" customWidth="1"/>
    <col min="8196" max="8196" width="7.1640625" customWidth="1"/>
    <col min="8197" max="8197" width="17.6640625" customWidth="1"/>
    <col min="8198" max="8198" width="7.83203125" customWidth="1"/>
    <col min="8199" max="8199" width="18.33203125" customWidth="1"/>
    <col min="8201" max="8201" width="15.83203125" customWidth="1"/>
    <col min="8449" max="8449" width="18.5" customWidth="1"/>
    <col min="8450" max="8450" width="6.33203125" customWidth="1"/>
    <col min="8451" max="8451" width="14.1640625" customWidth="1"/>
    <col min="8452" max="8452" width="7.1640625" customWidth="1"/>
    <col min="8453" max="8453" width="17.6640625" customWidth="1"/>
    <col min="8454" max="8454" width="7.83203125" customWidth="1"/>
    <col min="8455" max="8455" width="18.33203125" customWidth="1"/>
    <col min="8457" max="8457" width="15.83203125" customWidth="1"/>
    <col min="8705" max="8705" width="18.5" customWidth="1"/>
    <col min="8706" max="8706" width="6.33203125" customWidth="1"/>
    <col min="8707" max="8707" width="14.1640625" customWidth="1"/>
    <col min="8708" max="8708" width="7.1640625" customWidth="1"/>
    <col min="8709" max="8709" width="17.6640625" customWidth="1"/>
    <col min="8710" max="8710" width="7.83203125" customWidth="1"/>
    <col min="8711" max="8711" width="18.33203125" customWidth="1"/>
    <col min="8713" max="8713" width="15.83203125" customWidth="1"/>
    <col min="8961" max="8961" width="18.5" customWidth="1"/>
    <col min="8962" max="8962" width="6.33203125" customWidth="1"/>
    <col min="8963" max="8963" width="14.1640625" customWidth="1"/>
    <col min="8964" max="8964" width="7.1640625" customWidth="1"/>
    <col min="8965" max="8965" width="17.6640625" customWidth="1"/>
    <col min="8966" max="8966" width="7.83203125" customWidth="1"/>
    <col min="8967" max="8967" width="18.33203125" customWidth="1"/>
    <col min="8969" max="8969" width="15.83203125" customWidth="1"/>
    <col min="9217" max="9217" width="18.5" customWidth="1"/>
    <col min="9218" max="9218" width="6.33203125" customWidth="1"/>
    <col min="9219" max="9219" width="14.1640625" customWidth="1"/>
    <col min="9220" max="9220" width="7.1640625" customWidth="1"/>
    <col min="9221" max="9221" width="17.6640625" customWidth="1"/>
    <col min="9222" max="9222" width="7.83203125" customWidth="1"/>
    <col min="9223" max="9223" width="18.33203125" customWidth="1"/>
    <col min="9225" max="9225" width="15.83203125" customWidth="1"/>
    <col min="9473" max="9473" width="18.5" customWidth="1"/>
    <col min="9474" max="9474" width="6.33203125" customWidth="1"/>
    <col min="9475" max="9475" width="14.1640625" customWidth="1"/>
    <col min="9476" max="9476" width="7.1640625" customWidth="1"/>
    <col min="9477" max="9477" width="17.6640625" customWidth="1"/>
    <col min="9478" max="9478" width="7.83203125" customWidth="1"/>
    <col min="9479" max="9479" width="18.33203125" customWidth="1"/>
    <col min="9481" max="9481" width="15.83203125" customWidth="1"/>
    <col min="9729" max="9729" width="18.5" customWidth="1"/>
    <col min="9730" max="9730" width="6.33203125" customWidth="1"/>
    <col min="9731" max="9731" width="14.1640625" customWidth="1"/>
    <col min="9732" max="9732" width="7.1640625" customWidth="1"/>
    <col min="9733" max="9733" width="17.6640625" customWidth="1"/>
    <col min="9734" max="9734" width="7.83203125" customWidth="1"/>
    <col min="9735" max="9735" width="18.33203125" customWidth="1"/>
    <col min="9737" max="9737" width="15.83203125" customWidth="1"/>
    <col min="9985" max="9985" width="18.5" customWidth="1"/>
    <col min="9986" max="9986" width="6.33203125" customWidth="1"/>
    <col min="9987" max="9987" width="14.1640625" customWidth="1"/>
    <col min="9988" max="9988" width="7.1640625" customWidth="1"/>
    <col min="9989" max="9989" width="17.6640625" customWidth="1"/>
    <col min="9990" max="9990" width="7.83203125" customWidth="1"/>
    <col min="9991" max="9991" width="18.33203125" customWidth="1"/>
    <col min="9993" max="9993" width="15.83203125" customWidth="1"/>
    <col min="10241" max="10241" width="18.5" customWidth="1"/>
    <col min="10242" max="10242" width="6.33203125" customWidth="1"/>
    <col min="10243" max="10243" width="14.1640625" customWidth="1"/>
    <col min="10244" max="10244" width="7.1640625" customWidth="1"/>
    <col min="10245" max="10245" width="17.6640625" customWidth="1"/>
    <col min="10246" max="10246" width="7.83203125" customWidth="1"/>
    <col min="10247" max="10247" width="18.33203125" customWidth="1"/>
    <col min="10249" max="10249" width="15.83203125" customWidth="1"/>
    <col min="10497" max="10497" width="18.5" customWidth="1"/>
    <col min="10498" max="10498" width="6.33203125" customWidth="1"/>
    <col min="10499" max="10499" width="14.1640625" customWidth="1"/>
    <col min="10500" max="10500" width="7.1640625" customWidth="1"/>
    <col min="10501" max="10501" width="17.6640625" customWidth="1"/>
    <col min="10502" max="10502" width="7.83203125" customWidth="1"/>
    <col min="10503" max="10503" width="18.33203125" customWidth="1"/>
    <col min="10505" max="10505" width="15.83203125" customWidth="1"/>
    <col min="10753" max="10753" width="18.5" customWidth="1"/>
    <col min="10754" max="10754" width="6.33203125" customWidth="1"/>
    <col min="10755" max="10755" width="14.1640625" customWidth="1"/>
    <col min="10756" max="10756" width="7.1640625" customWidth="1"/>
    <col min="10757" max="10757" width="17.6640625" customWidth="1"/>
    <col min="10758" max="10758" width="7.83203125" customWidth="1"/>
    <col min="10759" max="10759" width="18.33203125" customWidth="1"/>
    <col min="10761" max="10761" width="15.83203125" customWidth="1"/>
    <col min="11009" max="11009" width="18.5" customWidth="1"/>
    <col min="11010" max="11010" width="6.33203125" customWidth="1"/>
    <col min="11011" max="11011" width="14.1640625" customWidth="1"/>
    <col min="11012" max="11012" width="7.1640625" customWidth="1"/>
    <col min="11013" max="11013" width="17.6640625" customWidth="1"/>
    <col min="11014" max="11014" width="7.83203125" customWidth="1"/>
    <col min="11015" max="11015" width="18.33203125" customWidth="1"/>
    <col min="11017" max="11017" width="15.83203125" customWidth="1"/>
    <col min="11265" max="11265" width="18.5" customWidth="1"/>
    <col min="11266" max="11266" width="6.33203125" customWidth="1"/>
    <col min="11267" max="11267" width="14.1640625" customWidth="1"/>
    <col min="11268" max="11268" width="7.1640625" customWidth="1"/>
    <col min="11269" max="11269" width="17.6640625" customWidth="1"/>
    <col min="11270" max="11270" width="7.83203125" customWidth="1"/>
    <col min="11271" max="11271" width="18.33203125" customWidth="1"/>
    <col min="11273" max="11273" width="15.83203125" customWidth="1"/>
    <col min="11521" max="11521" width="18.5" customWidth="1"/>
    <col min="11522" max="11522" width="6.33203125" customWidth="1"/>
    <col min="11523" max="11523" width="14.1640625" customWidth="1"/>
    <col min="11524" max="11524" width="7.1640625" customWidth="1"/>
    <col min="11525" max="11525" width="17.6640625" customWidth="1"/>
    <col min="11526" max="11526" width="7.83203125" customWidth="1"/>
    <col min="11527" max="11527" width="18.33203125" customWidth="1"/>
    <col min="11529" max="11529" width="15.83203125" customWidth="1"/>
    <col min="11777" max="11777" width="18.5" customWidth="1"/>
    <col min="11778" max="11778" width="6.33203125" customWidth="1"/>
    <col min="11779" max="11779" width="14.1640625" customWidth="1"/>
    <col min="11780" max="11780" width="7.1640625" customWidth="1"/>
    <col min="11781" max="11781" width="17.6640625" customWidth="1"/>
    <col min="11782" max="11782" width="7.83203125" customWidth="1"/>
    <col min="11783" max="11783" width="18.33203125" customWidth="1"/>
    <col min="11785" max="11785" width="15.83203125" customWidth="1"/>
    <col min="12033" max="12033" width="18.5" customWidth="1"/>
    <col min="12034" max="12034" width="6.33203125" customWidth="1"/>
    <col min="12035" max="12035" width="14.1640625" customWidth="1"/>
    <col min="12036" max="12036" width="7.1640625" customWidth="1"/>
    <col min="12037" max="12037" width="17.6640625" customWidth="1"/>
    <col min="12038" max="12038" width="7.83203125" customWidth="1"/>
    <col min="12039" max="12039" width="18.33203125" customWidth="1"/>
    <col min="12041" max="12041" width="15.83203125" customWidth="1"/>
    <col min="12289" max="12289" width="18.5" customWidth="1"/>
    <col min="12290" max="12290" width="6.33203125" customWidth="1"/>
    <col min="12291" max="12291" width="14.1640625" customWidth="1"/>
    <col min="12292" max="12292" width="7.1640625" customWidth="1"/>
    <col min="12293" max="12293" width="17.6640625" customWidth="1"/>
    <col min="12294" max="12294" width="7.83203125" customWidth="1"/>
    <col min="12295" max="12295" width="18.33203125" customWidth="1"/>
    <col min="12297" max="12297" width="15.83203125" customWidth="1"/>
    <col min="12545" max="12545" width="18.5" customWidth="1"/>
    <col min="12546" max="12546" width="6.33203125" customWidth="1"/>
    <col min="12547" max="12547" width="14.1640625" customWidth="1"/>
    <col min="12548" max="12548" width="7.1640625" customWidth="1"/>
    <col min="12549" max="12549" width="17.6640625" customWidth="1"/>
    <col min="12550" max="12550" width="7.83203125" customWidth="1"/>
    <col min="12551" max="12551" width="18.33203125" customWidth="1"/>
    <col min="12553" max="12553" width="15.83203125" customWidth="1"/>
    <col min="12801" max="12801" width="18.5" customWidth="1"/>
    <col min="12802" max="12802" width="6.33203125" customWidth="1"/>
    <col min="12803" max="12803" width="14.1640625" customWidth="1"/>
    <col min="12804" max="12804" width="7.1640625" customWidth="1"/>
    <col min="12805" max="12805" width="17.6640625" customWidth="1"/>
    <col min="12806" max="12806" width="7.83203125" customWidth="1"/>
    <col min="12807" max="12807" width="18.33203125" customWidth="1"/>
    <col min="12809" max="12809" width="15.83203125" customWidth="1"/>
    <col min="13057" max="13057" width="18.5" customWidth="1"/>
    <col min="13058" max="13058" width="6.33203125" customWidth="1"/>
    <col min="13059" max="13059" width="14.1640625" customWidth="1"/>
    <col min="13060" max="13060" width="7.1640625" customWidth="1"/>
    <col min="13061" max="13061" width="17.6640625" customWidth="1"/>
    <col min="13062" max="13062" width="7.83203125" customWidth="1"/>
    <col min="13063" max="13063" width="18.33203125" customWidth="1"/>
    <col min="13065" max="13065" width="15.83203125" customWidth="1"/>
    <col min="13313" max="13313" width="18.5" customWidth="1"/>
    <col min="13314" max="13314" width="6.33203125" customWidth="1"/>
    <col min="13315" max="13315" width="14.1640625" customWidth="1"/>
    <col min="13316" max="13316" width="7.1640625" customWidth="1"/>
    <col min="13317" max="13317" width="17.6640625" customWidth="1"/>
    <col min="13318" max="13318" width="7.83203125" customWidth="1"/>
    <col min="13319" max="13319" width="18.33203125" customWidth="1"/>
    <col min="13321" max="13321" width="15.83203125" customWidth="1"/>
    <col min="13569" max="13569" width="18.5" customWidth="1"/>
    <col min="13570" max="13570" width="6.33203125" customWidth="1"/>
    <col min="13571" max="13571" width="14.1640625" customWidth="1"/>
    <col min="13572" max="13572" width="7.1640625" customWidth="1"/>
    <col min="13573" max="13573" width="17.6640625" customWidth="1"/>
    <col min="13574" max="13574" width="7.83203125" customWidth="1"/>
    <col min="13575" max="13575" width="18.33203125" customWidth="1"/>
    <col min="13577" max="13577" width="15.83203125" customWidth="1"/>
    <col min="13825" max="13825" width="18.5" customWidth="1"/>
    <col min="13826" max="13826" width="6.33203125" customWidth="1"/>
    <col min="13827" max="13827" width="14.1640625" customWidth="1"/>
    <col min="13828" max="13828" width="7.1640625" customWidth="1"/>
    <col min="13829" max="13829" width="17.6640625" customWidth="1"/>
    <col min="13830" max="13830" width="7.83203125" customWidth="1"/>
    <col min="13831" max="13831" width="18.33203125" customWidth="1"/>
    <col min="13833" max="13833" width="15.83203125" customWidth="1"/>
    <col min="14081" max="14081" width="18.5" customWidth="1"/>
    <col min="14082" max="14082" width="6.33203125" customWidth="1"/>
    <col min="14083" max="14083" width="14.1640625" customWidth="1"/>
    <col min="14084" max="14084" width="7.1640625" customWidth="1"/>
    <col min="14085" max="14085" width="17.6640625" customWidth="1"/>
    <col min="14086" max="14086" width="7.83203125" customWidth="1"/>
    <col min="14087" max="14087" width="18.33203125" customWidth="1"/>
    <col min="14089" max="14089" width="15.83203125" customWidth="1"/>
    <col min="14337" max="14337" width="18.5" customWidth="1"/>
    <col min="14338" max="14338" width="6.33203125" customWidth="1"/>
    <col min="14339" max="14339" width="14.1640625" customWidth="1"/>
    <col min="14340" max="14340" width="7.1640625" customWidth="1"/>
    <col min="14341" max="14341" width="17.6640625" customWidth="1"/>
    <col min="14342" max="14342" width="7.83203125" customWidth="1"/>
    <col min="14343" max="14343" width="18.33203125" customWidth="1"/>
    <col min="14345" max="14345" width="15.83203125" customWidth="1"/>
    <col min="14593" max="14593" width="18.5" customWidth="1"/>
    <col min="14594" max="14594" width="6.33203125" customWidth="1"/>
    <col min="14595" max="14595" width="14.1640625" customWidth="1"/>
    <col min="14596" max="14596" width="7.1640625" customWidth="1"/>
    <col min="14597" max="14597" width="17.6640625" customWidth="1"/>
    <col min="14598" max="14598" width="7.83203125" customWidth="1"/>
    <col min="14599" max="14599" width="18.33203125" customWidth="1"/>
    <col min="14601" max="14601" width="15.83203125" customWidth="1"/>
    <col min="14849" max="14849" width="18.5" customWidth="1"/>
    <col min="14850" max="14850" width="6.33203125" customWidth="1"/>
    <col min="14851" max="14851" width="14.1640625" customWidth="1"/>
    <col min="14852" max="14852" width="7.1640625" customWidth="1"/>
    <col min="14853" max="14853" width="17.6640625" customWidth="1"/>
    <col min="14854" max="14854" width="7.83203125" customWidth="1"/>
    <col min="14855" max="14855" width="18.33203125" customWidth="1"/>
    <col min="14857" max="14857" width="15.83203125" customWidth="1"/>
    <col min="15105" max="15105" width="18.5" customWidth="1"/>
    <col min="15106" max="15106" width="6.33203125" customWidth="1"/>
    <col min="15107" max="15107" width="14.1640625" customWidth="1"/>
    <col min="15108" max="15108" width="7.1640625" customWidth="1"/>
    <col min="15109" max="15109" width="17.6640625" customWidth="1"/>
    <col min="15110" max="15110" width="7.83203125" customWidth="1"/>
    <col min="15111" max="15111" width="18.33203125" customWidth="1"/>
    <col min="15113" max="15113" width="15.83203125" customWidth="1"/>
    <col min="15361" max="15361" width="18.5" customWidth="1"/>
    <col min="15362" max="15362" width="6.33203125" customWidth="1"/>
    <col min="15363" max="15363" width="14.1640625" customWidth="1"/>
    <col min="15364" max="15364" width="7.1640625" customWidth="1"/>
    <col min="15365" max="15365" width="17.6640625" customWidth="1"/>
    <col min="15366" max="15366" width="7.83203125" customWidth="1"/>
    <col min="15367" max="15367" width="18.33203125" customWidth="1"/>
    <col min="15369" max="15369" width="15.83203125" customWidth="1"/>
    <col min="15617" max="15617" width="18.5" customWidth="1"/>
    <col min="15618" max="15618" width="6.33203125" customWidth="1"/>
    <col min="15619" max="15619" width="14.1640625" customWidth="1"/>
    <col min="15620" max="15620" width="7.1640625" customWidth="1"/>
    <col min="15621" max="15621" width="17.6640625" customWidth="1"/>
    <col min="15622" max="15622" width="7.83203125" customWidth="1"/>
    <col min="15623" max="15623" width="18.33203125" customWidth="1"/>
    <col min="15625" max="15625" width="15.83203125" customWidth="1"/>
    <col min="15873" max="15873" width="18.5" customWidth="1"/>
    <col min="15874" max="15874" width="6.33203125" customWidth="1"/>
    <col min="15875" max="15875" width="14.1640625" customWidth="1"/>
    <col min="15876" max="15876" width="7.1640625" customWidth="1"/>
    <col min="15877" max="15877" width="17.6640625" customWidth="1"/>
    <col min="15878" max="15878" width="7.83203125" customWidth="1"/>
    <col min="15879" max="15879" width="18.33203125" customWidth="1"/>
    <col min="15881" max="15881" width="15.83203125" customWidth="1"/>
    <col min="16129" max="16129" width="18.5" customWidth="1"/>
    <col min="16130" max="16130" width="6.33203125" customWidth="1"/>
    <col min="16131" max="16131" width="14.1640625" customWidth="1"/>
    <col min="16132" max="16132" width="7.1640625" customWidth="1"/>
    <col min="16133" max="16133" width="17.6640625" customWidth="1"/>
    <col min="16134" max="16134" width="7.83203125" customWidth="1"/>
    <col min="16135" max="16135" width="18.33203125" customWidth="1"/>
    <col min="16137" max="16137" width="15.83203125" customWidth="1"/>
  </cols>
  <sheetData>
    <row r="1" spans="1:9" x14ac:dyDescent="0.2">
      <c r="A1" s="15" t="s">
        <v>70</v>
      </c>
    </row>
    <row r="2" spans="1:9" x14ac:dyDescent="0.2">
      <c r="A2" s="15" t="s">
        <v>529</v>
      </c>
    </row>
    <row r="4" spans="1:9" x14ac:dyDescent="0.2">
      <c r="G4" s="16" t="s">
        <v>42</v>
      </c>
      <c r="H4" s="16"/>
      <c r="I4" s="16"/>
    </row>
    <row r="5" spans="1:9" x14ac:dyDescent="0.2">
      <c r="E5" s="17" t="s">
        <v>43</v>
      </c>
      <c r="G5" s="17" t="s">
        <v>0</v>
      </c>
      <c r="I5" s="17" t="s">
        <v>44</v>
      </c>
    </row>
    <row r="6" spans="1:9" ht="13.5" thickBot="1" x14ac:dyDescent="0.25">
      <c r="A6" s="18" t="s">
        <v>45</v>
      </c>
      <c r="C6" s="18" t="s">
        <v>46</v>
      </c>
      <c r="E6" s="18" t="s">
        <v>47</v>
      </c>
      <c r="G6" s="18" t="s">
        <v>1</v>
      </c>
      <c r="I6" s="18" t="s">
        <v>2</v>
      </c>
    </row>
    <row r="9" spans="1:9" x14ac:dyDescent="0.2">
      <c r="A9" s="19"/>
      <c r="C9" s="53"/>
      <c r="E9" s="36">
        <f t="shared" ref="E9:E40" si="0">+G9+I9</f>
        <v>0</v>
      </c>
      <c r="G9" s="19"/>
      <c r="I9" s="19"/>
    </row>
    <row r="10" spans="1:9" x14ac:dyDescent="0.2">
      <c r="A10" s="19"/>
      <c r="C10" s="53"/>
      <c r="E10" s="36">
        <f t="shared" si="0"/>
        <v>0</v>
      </c>
      <c r="G10" s="19"/>
      <c r="I10" s="19"/>
    </row>
    <row r="11" spans="1:9" x14ac:dyDescent="0.2">
      <c r="A11" s="19"/>
      <c r="C11" s="53"/>
      <c r="E11" s="36">
        <f t="shared" si="0"/>
        <v>0</v>
      </c>
      <c r="G11" s="19"/>
      <c r="I11" s="19"/>
    </row>
    <row r="12" spans="1:9" x14ac:dyDescent="0.2">
      <c r="A12" s="19"/>
      <c r="C12" s="53"/>
      <c r="E12" s="36">
        <f t="shared" si="0"/>
        <v>0</v>
      </c>
      <c r="G12" s="19"/>
      <c r="I12" s="19"/>
    </row>
    <row r="13" spans="1:9" x14ac:dyDescent="0.2">
      <c r="A13" s="19"/>
      <c r="C13" s="53"/>
      <c r="E13" s="36">
        <f t="shared" si="0"/>
        <v>0</v>
      </c>
      <c r="G13" s="19"/>
      <c r="I13" s="19"/>
    </row>
    <row r="14" spans="1:9" x14ac:dyDescent="0.2">
      <c r="A14" s="19"/>
      <c r="C14" s="53"/>
      <c r="E14" s="36">
        <f t="shared" si="0"/>
        <v>0</v>
      </c>
      <c r="G14" s="19"/>
      <c r="I14" s="19"/>
    </row>
    <row r="15" spans="1:9" x14ac:dyDescent="0.2">
      <c r="A15" s="19"/>
      <c r="C15" s="53"/>
      <c r="E15" s="36">
        <f t="shared" si="0"/>
        <v>0</v>
      </c>
      <c r="G15" s="19"/>
      <c r="I15" s="19"/>
    </row>
    <row r="16" spans="1:9" x14ac:dyDescent="0.2">
      <c r="A16" s="19"/>
      <c r="C16" s="53"/>
      <c r="E16" s="36">
        <f t="shared" si="0"/>
        <v>0</v>
      </c>
      <c r="G16" s="19"/>
      <c r="I16" s="19"/>
    </row>
    <row r="17" spans="1:9" x14ac:dyDescent="0.2">
      <c r="A17" s="19"/>
      <c r="C17" s="53"/>
      <c r="E17" s="36">
        <f t="shared" si="0"/>
        <v>0</v>
      </c>
      <c r="G17" s="19"/>
      <c r="I17" s="19"/>
    </row>
    <row r="18" spans="1:9" x14ac:dyDescent="0.2">
      <c r="A18" s="19"/>
      <c r="C18" s="53"/>
      <c r="E18" s="36">
        <f t="shared" si="0"/>
        <v>0</v>
      </c>
      <c r="G18" s="19"/>
      <c r="I18" s="19"/>
    </row>
    <row r="19" spans="1:9" x14ac:dyDescent="0.2">
      <c r="A19" s="19"/>
      <c r="C19" s="53"/>
      <c r="E19" s="36">
        <f t="shared" si="0"/>
        <v>0</v>
      </c>
      <c r="G19" s="19"/>
      <c r="I19" s="19"/>
    </row>
    <row r="20" spans="1:9" x14ac:dyDescent="0.2">
      <c r="A20" s="19"/>
      <c r="C20" s="53"/>
      <c r="E20" s="36">
        <f t="shared" si="0"/>
        <v>0</v>
      </c>
      <c r="G20" s="19"/>
      <c r="I20" s="19"/>
    </row>
    <row r="21" spans="1:9" x14ac:dyDescent="0.2">
      <c r="A21" s="19"/>
      <c r="C21" s="53"/>
      <c r="E21" s="36">
        <f t="shared" si="0"/>
        <v>0</v>
      </c>
      <c r="G21" s="19"/>
      <c r="I21" s="19"/>
    </row>
    <row r="22" spans="1:9" x14ac:dyDescent="0.2">
      <c r="A22" s="19"/>
      <c r="C22" s="53"/>
      <c r="E22" s="36">
        <f t="shared" si="0"/>
        <v>0</v>
      </c>
      <c r="G22" s="19"/>
      <c r="I22" s="19"/>
    </row>
    <row r="23" spans="1:9" x14ac:dyDescent="0.2">
      <c r="A23" s="19"/>
      <c r="C23" s="53"/>
      <c r="E23" s="36">
        <f t="shared" si="0"/>
        <v>0</v>
      </c>
      <c r="G23" s="19"/>
      <c r="I23" s="19"/>
    </row>
    <row r="24" spans="1:9" x14ac:dyDescent="0.2">
      <c r="A24" s="19"/>
      <c r="C24" s="53"/>
      <c r="E24" s="36">
        <f t="shared" si="0"/>
        <v>0</v>
      </c>
      <c r="G24" s="19"/>
      <c r="I24" s="19"/>
    </row>
    <row r="25" spans="1:9" x14ac:dyDescent="0.2">
      <c r="A25" s="19"/>
      <c r="C25" s="53"/>
      <c r="E25" s="36">
        <f t="shared" si="0"/>
        <v>0</v>
      </c>
      <c r="G25" s="19"/>
      <c r="I25" s="19"/>
    </row>
    <row r="26" spans="1:9" x14ac:dyDescent="0.2">
      <c r="A26" s="19"/>
      <c r="C26" s="53"/>
      <c r="E26" s="36">
        <f t="shared" si="0"/>
        <v>0</v>
      </c>
      <c r="G26" s="19"/>
      <c r="I26" s="19"/>
    </row>
    <row r="27" spans="1:9" x14ac:dyDescent="0.2">
      <c r="A27" s="19"/>
      <c r="C27" s="53"/>
      <c r="E27" s="36">
        <f t="shared" si="0"/>
        <v>0</v>
      </c>
      <c r="G27" s="19"/>
      <c r="I27" s="19"/>
    </row>
    <row r="28" spans="1:9" x14ac:dyDescent="0.2">
      <c r="A28" s="19"/>
      <c r="C28" s="53"/>
      <c r="E28" s="36">
        <f t="shared" si="0"/>
        <v>0</v>
      </c>
      <c r="G28" s="19"/>
      <c r="I28" s="19"/>
    </row>
    <row r="29" spans="1:9" x14ac:dyDescent="0.2">
      <c r="A29" s="19"/>
      <c r="C29" s="53"/>
      <c r="E29" s="36">
        <f t="shared" si="0"/>
        <v>0</v>
      </c>
      <c r="G29" s="19"/>
      <c r="I29" s="19"/>
    </row>
    <row r="30" spans="1:9" x14ac:dyDescent="0.2">
      <c r="A30" s="19"/>
      <c r="C30" s="53"/>
      <c r="E30" s="36">
        <f t="shared" si="0"/>
        <v>0</v>
      </c>
      <c r="G30" s="19"/>
      <c r="I30" s="19"/>
    </row>
    <row r="31" spans="1:9" x14ac:dyDescent="0.2">
      <c r="A31" s="19"/>
      <c r="C31" s="53"/>
      <c r="E31" s="36">
        <f t="shared" si="0"/>
        <v>0</v>
      </c>
      <c r="G31" s="19"/>
      <c r="I31" s="19"/>
    </row>
    <row r="32" spans="1:9" x14ac:dyDescent="0.2">
      <c r="A32" s="19"/>
      <c r="C32" s="53"/>
      <c r="E32" s="36">
        <f t="shared" si="0"/>
        <v>0</v>
      </c>
      <c r="G32" s="19"/>
      <c r="I32" s="19"/>
    </row>
    <row r="33" spans="1:9" x14ac:dyDescent="0.2">
      <c r="A33" s="19"/>
      <c r="C33" s="53"/>
      <c r="E33" s="36">
        <f t="shared" si="0"/>
        <v>0</v>
      </c>
      <c r="G33" s="19"/>
      <c r="I33" s="19"/>
    </row>
    <row r="34" spans="1:9" x14ac:dyDescent="0.2">
      <c r="A34" s="19"/>
      <c r="C34" s="53"/>
      <c r="E34" s="36">
        <f t="shared" si="0"/>
        <v>0</v>
      </c>
      <c r="G34" s="19"/>
      <c r="I34" s="19"/>
    </row>
    <row r="35" spans="1:9" x14ac:dyDescent="0.2">
      <c r="A35" s="19"/>
      <c r="C35" s="53"/>
      <c r="E35" s="36">
        <f t="shared" si="0"/>
        <v>0</v>
      </c>
      <c r="G35" s="19"/>
      <c r="I35" s="19"/>
    </row>
    <row r="36" spans="1:9" x14ac:dyDescent="0.2">
      <c r="A36" s="19"/>
      <c r="C36" s="53"/>
      <c r="E36" s="36">
        <f t="shared" si="0"/>
        <v>0</v>
      </c>
      <c r="G36" s="19"/>
      <c r="I36" s="19"/>
    </row>
    <row r="37" spans="1:9" x14ac:dyDescent="0.2">
      <c r="A37" s="19"/>
      <c r="C37" s="53"/>
      <c r="E37" s="36">
        <f t="shared" si="0"/>
        <v>0</v>
      </c>
      <c r="G37" s="19"/>
      <c r="I37" s="19"/>
    </row>
    <row r="38" spans="1:9" x14ac:dyDescent="0.2">
      <c r="A38" s="19"/>
      <c r="C38" s="53"/>
      <c r="E38" s="36">
        <f t="shared" si="0"/>
        <v>0</v>
      </c>
      <c r="G38" s="19"/>
      <c r="I38" s="19"/>
    </row>
    <row r="39" spans="1:9" x14ac:dyDescent="0.2">
      <c r="A39" s="19"/>
      <c r="C39" s="53"/>
      <c r="E39" s="36">
        <f t="shared" si="0"/>
        <v>0</v>
      </c>
      <c r="G39" s="19"/>
      <c r="I39" s="19"/>
    </row>
    <row r="40" spans="1:9" x14ac:dyDescent="0.2">
      <c r="A40" s="19"/>
      <c r="C40" s="53"/>
      <c r="E40" s="36">
        <f t="shared" si="0"/>
        <v>0</v>
      </c>
      <c r="G40" s="19"/>
      <c r="I40" s="19"/>
    </row>
  </sheetData>
  <pageMargins left="0.7" right="0.7" top="0.75" bottom="0.75" header="0.3" footer="0.3"/>
  <pageSetup orientation="portrait" r:id="rId1"/>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3"/>
  <sheetViews>
    <sheetView workbookViewId="0">
      <selection activeCell="E42" sqref="E42"/>
    </sheetView>
  </sheetViews>
  <sheetFormatPr defaultRowHeight="12.75" x14ac:dyDescent="0.2"/>
  <cols>
    <col min="1" max="1" width="23.83203125" customWidth="1"/>
    <col min="2" max="2" width="3.83203125" customWidth="1"/>
    <col min="3" max="3" width="23.83203125" customWidth="1"/>
    <col min="4" max="4" width="3.83203125" customWidth="1"/>
    <col min="5" max="5" width="23.83203125" customWidth="1"/>
    <col min="6" max="6" width="3.83203125" customWidth="1"/>
    <col min="7" max="7" width="23.83203125" customWidth="1"/>
    <col min="8" max="8" width="3.83203125" customWidth="1"/>
    <col min="9" max="9" width="23.83203125" customWidth="1"/>
    <col min="257" max="257" width="18.5" customWidth="1"/>
    <col min="258" max="258" width="6.33203125" customWidth="1"/>
    <col min="259" max="259" width="14.1640625" customWidth="1"/>
    <col min="260" max="260" width="7.1640625" customWidth="1"/>
    <col min="261" max="261" width="17.6640625" customWidth="1"/>
    <col min="262" max="262" width="7.83203125" customWidth="1"/>
    <col min="263" max="263" width="17.83203125" customWidth="1"/>
    <col min="265" max="265" width="15.83203125" customWidth="1"/>
    <col min="513" max="513" width="18.5" customWidth="1"/>
    <col min="514" max="514" width="6.33203125" customWidth="1"/>
    <col min="515" max="515" width="14.1640625" customWidth="1"/>
    <col min="516" max="516" width="7.1640625" customWidth="1"/>
    <col min="517" max="517" width="17.6640625" customWidth="1"/>
    <col min="518" max="518" width="7.83203125" customWidth="1"/>
    <col min="519" max="519" width="17.83203125" customWidth="1"/>
    <col min="521" max="521" width="15.83203125" customWidth="1"/>
    <col min="769" max="769" width="18.5" customWidth="1"/>
    <col min="770" max="770" width="6.33203125" customWidth="1"/>
    <col min="771" max="771" width="14.1640625" customWidth="1"/>
    <col min="772" max="772" width="7.1640625" customWidth="1"/>
    <col min="773" max="773" width="17.6640625" customWidth="1"/>
    <col min="774" max="774" width="7.83203125" customWidth="1"/>
    <col min="775" max="775" width="17.83203125" customWidth="1"/>
    <col min="777" max="777" width="15.83203125" customWidth="1"/>
    <col min="1025" max="1025" width="18.5" customWidth="1"/>
    <col min="1026" max="1026" width="6.33203125" customWidth="1"/>
    <col min="1027" max="1027" width="14.1640625" customWidth="1"/>
    <col min="1028" max="1028" width="7.1640625" customWidth="1"/>
    <col min="1029" max="1029" width="17.6640625" customWidth="1"/>
    <col min="1030" max="1030" width="7.83203125" customWidth="1"/>
    <col min="1031" max="1031" width="17.83203125" customWidth="1"/>
    <col min="1033" max="1033" width="15.83203125" customWidth="1"/>
    <col min="1281" max="1281" width="18.5" customWidth="1"/>
    <col min="1282" max="1282" width="6.33203125" customWidth="1"/>
    <col min="1283" max="1283" width="14.1640625" customWidth="1"/>
    <col min="1284" max="1284" width="7.1640625" customWidth="1"/>
    <col min="1285" max="1285" width="17.6640625" customWidth="1"/>
    <col min="1286" max="1286" width="7.83203125" customWidth="1"/>
    <col min="1287" max="1287" width="17.83203125" customWidth="1"/>
    <col min="1289" max="1289" width="15.83203125" customWidth="1"/>
    <col min="1537" max="1537" width="18.5" customWidth="1"/>
    <col min="1538" max="1538" width="6.33203125" customWidth="1"/>
    <col min="1539" max="1539" width="14.1640625" customWidth="1"/>
    <col min="1540" max="1540" width="7.1640625" customWidth="1"/>
    <col min="1541" max="1541" width="17.6640625" customWidth="1"/>
    <col min="1542" max="1542" width="7.83203125" customWidth="1"/>
    <col min="1543" max="1543" width="17.83203125" customWidth="1"/>
    <col min="1545" max="1545" width="15.83203125" customWidth="1"/>
    <col min="1793" max="1793" width="18.5" customWidth="1"/>
    <col min="1794" max="1794" width="6.33203125" customWidth="1"/>
    <col min="1795" max="1795" width="14.1640625" customWidth="1"/>
    <col min="1796" max="1796" width="7.1640625" customWidth="1"/>
    <col min="1797" max="1797" width="17.6640625" customWidth="1"/>
    <col min="1798" max="1798" width="7.83203125" customWidth="1"/>
    <col min="1799" max="1799" width="17.83203125" customWidth="1"/>
    <col min="1801" max="1801" width="15.83203125" customWidth="1"/>
    <col min="2049" max="2049" width="18.5" customWidth="1"/>
    <col min="2050" max="2050" width="6.33203125" customWidth="1"/>
    <col min="2051" max="2051" width="14.1640625" customWidth="1"/>
    <col min="2052" max="2052" width="7.1640625" customWidth="1"/>
    <col min="2053" max="2053" width="17.6640625" customWidth="1"/>
    <col min="2054" max="2054" width="7.83203125" customWidth="1"/>
    <col min="2055" max="2055" width="17.83203125" customWidth="1"/>
    <col min="2057" max="2057" width="15.83203125" customWidth="1"/>
    <col min="2305" max="2305" width="18.5" customWidth="1"/>
    <col min="2306" max="2306" width="6.33203125" customWidth="1"/>
    <col min="2307" max="2307" width="14.1640625" customWidth="1"/>
    <col min="2308" max="2308" width="7.1640625" customWidth="1"/>
    <col min="2309" max="2309" width="17.6640625" customWidth="1"/>
    <col min="2310" max="2310" width="7.83203125" customWidth="1"/>
    <col min="2311" max="2311" width="17.83203125" customWidth="1"/>
    <col min="2313" max="2313" width="15.83203125" customWidth="1"/>
    <col min="2561" max="2561" width="18.5" customWidth="1"/>
    <col min="2562" max="2562" width="6.33203125" customWidth="1"/>
    <col min="2563" max="2563" width="14.1640625" customWidth="1"/>
    <col min="2564" max="2564" width="7.1640625" customWidth="1"/>
    <col min="2565" max="2565" width="17.6640625" customWidth="1"/>
    <col min="2566" max="2566" width="7.83203125" customWidth="1"/>
    <col min="2567" max="2567" width="17.83203125" customWidth="1"/>
    <col min="2569" max="2569" width="15.83203125" customWidth="1"/>
    <col min="2817" max="2817" width="18.5" customWidth="1"/>
    <col min="2818" max="2818" width="6.33203125" customWidth="1"/>
    <col min="2819" max="2819" width="14.1640625" customWidth="1"/>
    <col min="2820" max="2820" width="7.1640625" customWidth="1"/>
    <col min="2821" max="2821" width="17.6640625" customWidth="1"/>
    <col min="2822" max="2822" width="7.83203125" customWidth="1"/>
    <col min="2823" max="2823" width="17.83203125" customWidth="1"/>
    <col min="2825" max="2825" width="15.83203125" customWidth="1"/>
    <col min="3073" max="3073" width="18.5" customWidth="1"/>
    <col min="3074" max="3074" width="6.33203125" customWidth="1"/>
    <col min="3075" max="3075" width="14.1640625" customWidth="1"/>
    <col min="3076" max="3076" width="7.1640625" customWidth="1"/>
    <col min="3077" max="3077" width="17.6640625" customWidth="1"/>
    <col min="3078" max="3078" width="7.83203125" customWidth="1"/>
    <col min="3079" max="3079" width="17.83203125" customWidth="1"/>
    <col min="3081" max="3081" width="15.83203125" customWidth="1"/>
    <col min="3329" max="3329" width="18.5" customWidth="1"/>
    <col min="3330" max="3330" width="6.33203125" customWidth="1"/>
    <col min="3331" max="3331" width="14.1640625" customWidth="1"/>
    <col min="3332" max="3332" width="7.1640625" customWidth="1"/>
    <col min="3333" max="3333" width="17.6640625" customWidth="1"/>
    <col min="3334" max="3334" width="7.83203125" customWidth="1"/>
    <col min="3335" max="3335" width="17.83203125" customWidth="1"/>
    <col min="3337" max="3337" width="15.83203125" customWidth="1"/>
    <col min="3585" max="3585" width="18.5" customWidth="1"/>
    <col min="3586" max="3586" width="6.33203125" customWidth="1"/>
    <col min="3587" max="3587" width="14.1640625" customWidth="1"/>
    <col min="3588" max="3588" width="7.1640625" customWidth="1"/>
    <col min="3589" max="3589" width="17.6640625" customWidth="1"/>
    <col min="3590" max="3590" width="7.83203125" customWidth="1"/>
    <col min="3591" max="3591" width="17.83203125" customWidth="1"/>
    <col min="3593" max="3593" width="15.83203125" customWidth="1"/>
    <col min="3841" max="3841" width="18.5" customWidth="1"/>
    <col min="3842" max="3842" width="6.33203125" customWidth="1"/>
    <col min="3843" max="3843" width="14.1640625" customWidth="1"/>
    <col min="3844" max="3844" width="7.1640625" customWidth="1"/>
    <col min="3845" max="3845" width="17.6640625" customWidth="1"/>
    <col min="3846" max="3846" width="7.83203125" customWidth="1"/>
    <col min="3847" max="3847" width="17.83203125" customWidth="1"/>
    <col min="3849" max="3849" width="15.83203125" customWidth="1"/>
    <col min="4097" max="4097" width="18.5" customWidth="1"/>
    <col min="4098" max="4098" width="6.33203125" customWidth="1"/>
    <col min="4099" max="4099" width="14.1640625" customWidth="1"/>
    <col min="4100" max="4100" width="7.1640625" customWidth="1"/>
    <col min="4101" max="4101" width="17.6640625" customWidth="1"/>
    <col min="4102" max="4102" width="7.83203125" customWidth="1"/>
    <col min="4103" max="4103" width="17.83203125" customWidth="1"/>
    <col min="4105" max="4105" width="15.83203125" customWidth="1"/>
    <col min="4353" max="4353" width="18.5" customWidth="1"/>
    <col min="4354" max="4354" width="6.33203125" customWidth="1"/>
    <col min="4355" max="4355" width="14.1640625" customWidth="1"/>
    <col min="4356" max="4356" width="7.1640625" customWidth="1"/>
    <col min="4357" max="4357" width="17.6640625" customWidth="1"/>
    <col min="4358" max="4358" width="7.83203125" customWidth="1"/>
    <col min="4359" max="4359" width="17.83203125" customWidth="1"/>
    <col min="4361" max="4361" width="15.83203125" customWidth="1"/>
    <col min="4609" max="4609" width="18.5" customWidth="1"/>
    <col min="4610" max="4610" width="6.33203125" customWidth="1"/>
    <col min="4611" max="4611" width="14.1640625" customWidth="1"/>
    <col min="4612" max="4612" width="7.1640625" customWidth="1"/>
    <col min="4613" max="4613" width="17.6640625" customWidth="1"/>
    <col min="4614" max="4614" width="7.83203125" customWidth="1"/>
    <col min="4615" max="4615" width="17.83203125" customWidth="1"/>
    <col min="4617" max="4617" width="15.83203125" customWidth="1"/>
    <col min="4865" max="4865" width="18.5" customWidth="1"/>
    <col min="4866" max="4866" width="6.33203125" customWidth="1"/>
    <col min="4867" max="4867" width="14.1640625" customWidth="1"/>
    <col min="4868" max="4868" width="7.1640625" customWidth="1"/>
    <col min="4869" max="4869" width="17.6640625" customWidth="1"/>
    <col min="4870" max="4870" width="7.83203125" customWidth="1"/>
    <col min="4871" max="4871" width="17.83203125" customWidth="1"/>
    <col min="4873" max="4873" width="15.83203125" customWidth="1"/>
    <col min="5121" max="5121" width="18.5" customWidth="1"/>
    <col min="5122" max="5122" width="6.33203125" customWidth="1"/>
    <col min="5123" max="5123" width="14.1640625" customWidth="1"/>
    <col min="5124" max="5124" width="7.1640625" customWidth="1"/>
    <col min="5125" max="5125" width="17.6640625" customWidth="1"/>
    <col min="5126" max="5126" width="7.83203125" customWidth="1"/>
    <col min="5127" max="5127" width="17.83203125" customWidth="1"/>
    <col min="5129" max="5129" width="15.83203125" customWidth="1"/>
    <col min="5377" max="5377" width="18.5" customWidth="1"/>
    <col min="5378" max="5378" width="6.33203125" customWidth="1"/>
    <col min="5379" max="5379" width="14.1640625" customWidth="1"/>
    <col min="5380" max="5380" width="7.1640625" customWidth="1"/>
    <col min="5381" max="5381" width="17.6640625" customWidth="1"/>
    <col min="5382" max="5382" width="7.83203125" customWidth="1"/>
    <col min="5383" max="5383" width="17.83203125" customWidth="1"/>
    <col min="5385" max="5385" width="15.83203125" customWidth="1"/>
    <col min="5633" max="5633" width="18.5" customWidth="1"/>
    <col min="5634" max="5634" width="6.33203125" customWidth="1"/>
    <col min="5635" max="5635" width="14.1640625" customWidth="1"/>
    <col min="5636" max="5636" width="7.1640625" customWidth="1"/>
    <col min="5637" max="5637" width="17.6640625" customWidth="1"/>
    <col min="5638" max="5638" width="7.83203125" customWidth="1"/>
    <col min="5639" max="5639" width="17.83203125" customWidth="1"/>
    <col min="5641" max="5641" width="15.83203125" customWidth="1"/>
    <col min="5889" max="5889" width="18.5" customWidth="1"/>
    <col min="5890" max="5890" width="6.33203125" customWidth="1"/>
    <col min="5891" max="5891" width="14.1640625" customWidth="1"/>
    <col min="5892" max="5892" width="7.1640625" customWidth="1"/>
    <col min="5893" max="5893" width="17.6640625" customWidth="1"/>
    <col min="5894" max="5894" width="7.83203125" customWidth="1"/>
    <col min="5895" max="5895" width="17.83203125" customWidth="1"/>
    <col min="5897" max="5897" width="15.83203125" customWidth="1"/>
    <col min="6145" max="6145" width="18.5" customWidth="1"/>
    <col min="6146" max="6146" width="6.33203125" customWidth="1"/>
    <col min="6147" max="6147" width="14.1640625" customWidth="1"/>
    <col min="6148" max="6148" width="7.1640625" customWidth="1"/>
    <col min="6149" max="6149" width="17.6640625" customWidth="1"/>
    <col min="6150" max="6150" width="7.83203125" customWidth="1"/>
    <col min="6151" max="6151" width="17.83203125" customWidth="1"/>
    <col min="6153" max="6153" width="15.83203125" customWidth="1"/>
    <col min="6401" max="6401" width="18.5" customWidth="1"/>
    <col min="6402" max="6402" width="6.33203125" customWidth="1"/>
    <col min="6403" max="6403" width="14.1640625" customWidth="1"/>
    <col min="6404" max="6404" width="7.1640625" customWidth="1"/>
    <col min="6405" max="6405" width="17.6640625" customWidth="1"/>
    <col min="6406" max="6406" width="7.83203125" customWidth="1"/>
    <col min="6407" max="6407" width="17.83203125" customWidth="1"/>
    <col min="6409" max="6409" width="15.83203125" customWidth="1"/>
    <col min="6657" max="6657" width="18.5" customWidth="1"/>
    <col min="6658" max="6658" width="6.33203125" customWidth="1"/>
    <col min="6659" max="6659" width="14.1640625" customWidth="1"/>
    <col min="6660" max="6660" width="7.1640625" customWidth="1"/>
    <col min="6661" max="6661" width="17.6640625" customWidth="1"/>
    <col min="6662" max="6662" width="7.83203125" customWidth="1"/>
    <col min="6663" max="6663" width="17.83203125" customWidth="1"/>
    <col min="6665" max="6665" width="15.83203125" customWidth="1"/>
    <col min="6913" max="6913" width="18.5" customWidth="1"/>
    <col min="6914" max="6914" width="6.33203125" customWidth="1"/>
    <col min="6915" max="6915" width="14.1640625" customWidth="1"/>
    <col min="6916" max="6916" width="7.1640625" customWidth="1"/>
    <col min="6917" max="6917" width="17.6640625" customWidth="1"/>
    <col min="6918" max="6918" width="7.83203125" customWidth="1"/>
    <col min="6919" max="6919" width="17.83203125" customWidth="1"/>
    <col min="6921" max="6921" width="15.83203125" customWidth="1"/>
    <col min="7169" max="7169" width="18.5" customWidth="1"/>
    <col min="7170" max="7170" width="6.33203125" customWidth="1"/>
    <col min="7171" max="7171" width="14.1640625" customWidth="1"/>
    <col min="7172" max="7172" width="7.1640625" customWidth="1"/>
    <col min="7173" max="7173" width="17.6640625" customWidth="1"/>
    <col min="7174" max="7174" width="7.83203125" customWidth="1"/>
    <col min="7175" max="7175" width="17.83203125" customWidth="1"/>
    <col min="7177" max="7177" width="15.83203125" customWidth="1"/>
    <col min="7425" max="7425" width="18.5" customWidth="1"/>
    <col min="7426" max="7426" width="6.33203125" customWidth="1"/>
    <col min="7427" max="7427" width="14.1640625" customWidth="1"/>
    <col min="7428" max="7428" width="7.1640625" customWidth="1"/>
    <col min="7429" max="7429" width="17.6640625" customWidth="1"/>
    <col min="7430" max="7430" width="7.83203125" customWidth="1"/>
    <col min="7431" max="7431" width="17.83203125" customWidth="1"/>
    <col min="7433" max="7433" width="15.83203125" customWidth="1"/>
    <col min="7681" max="7681" width="18.5" customWidth="1"/>
    <col min="7682" max="7682" width="6.33203125" customWidth="1"/>
    <col min="7683" max="7683" width="14.1640625" customWidth="1"/>
    <col min="7684" max="7684" width="7.1640625" customWidth="1"/>
    <col min="7685" max="7685" width="17.6640625" customWidth="1"/>
    <col min="7686" max="7686" width="7.83203125" customWidth="1"/>
    <col min="7687" max="7687" width="17.83203125" customWidth="1"/>
    <col min="7689" max="7689" width="15.83203125" customWidth="1"/>
    <col min="7937" max="7937" width="18.5" customWidth="1"/>
    <col min="7938" max="7938" width="6.33203125" customWidth="1"/>
    <col min="7939" max="7939" width="14.1640625" customWidth="1"/>
    <col min="7940" max="7940" width="7.1640625" customWidth="1"/>
    <col min="7941" max="7941" width="17.6640625" customWidth="1"/>
    <col min="7942" max="7942" width="7.83203125" customWidth="1"/>
    <col min="7943" max="7943" width="17.83203125" customWidth="1"/>
    <col min="7945" max="7945" width="15.83203125" customWidth="1"/>
    <col min="8193" max="8193" width="18.5" customWidth="1"/>
    <col min="8194" max="8194" width="6.33203125" customWidth="1"/>
    <col min="8195" max="8195" width="14.1640625" customWidth="1"/>
    <col min="8196" max="8196" width="7.1640625" customWidth="1"/>
    <col min="8197" max="8197" width="17.6640625" customWidth="1"/>
    <col min="8198" max="8198" width="7.83203125" customWidth="1"/>
    <col min="8199" max="8199" width="17.83203125" customWidth="1"/>
    <col min="8201" max="8201" width="15.83203125" customWidth="1"/>
    <col min="8449" max="8449" width="18.5" customWidth="1"/>
    <col min="8450" max="8450" width="6.33203125" customWidth="1"/>
    <col min="8451" max="8451" width="14.1640625" customWidth="1"/>
    <col min="8452" max="8452" width="7.1640625" customWidth="1"/>
    <col min="8453" max="8453" width="17.6640625" customWidth="1"/>
    <col min="8454" max="8454" width="7.83203125" customWidth="1"/>
    <col min="8455" max="8455" width="17.83203125" customWidth="1"/>
    <col min="8457" max="8457" width="15.83203125" customWidth="1"/>
    <col min="8705" max="8705" width="18.5" customWidth="1"/>
    <col min="8706" max="8706" width="6.33203125" customWidth="1"/>
    <col min="8707" max="8707" width="14.1640625" customWidth="1"/>
    <col min="8708" max="8708" width="7.1640625" customWidth="1"/>
    <col min="8709" max="8709" width="17.6640625" customWidth="1"/>
    <col min="8710" max="8710" width="7.83203125" customWidth="1"/>
    <col min="8711" max="8711" width="17.83203125" customWidth="1"/>
    <col min="8713" max="8713" width="15.83203125" customWidth="1"/>
    <col min="8961" max="8961" width="18.5" customWidth="1"/>
    <col min="8962" max="8962" width="6.33203125" customWidth="1"/>
    <col min="8963" max="8963" width="14.1640625" customWidth="1"/>
    <col min="8964" max="8964" width="7.1640625" customWidth="1"/>
    <col min="8965" max="8965" width="17.6640625" customWidth="1"/>
    <col min="8966" max="8966" width="7.83203125" customWidth="1"/>
    <col min="8967" max="8967" width="17.83203125" customWidth="1"/>
    <col min="8969" max="8969" width="15.83203125" customWidth="1"/>
    <col min="9217" max="9217" width="18.5" customWidth="1"/>
    <col min="9218" max="9218" width="6.33203125" customWidth="1"/>
    <col min="9219" max="9219" width="14.1640625" customWidth="1"/>
    <col min="9220" max="9220" width="7.1640625" customWidth="1"/>
    <col min="9221" max="9221" width="17.6640625" customWidth="1"/>
    <col min="9222" max="9222" width="7.83203125" customWidth="1"/>
    <col min="9223" max="9223" width="17.83203125" customWidth="1"/>
    <col min="9225" max="9225" width="15.83203125" customWidth="1"/>
    <col min="9473" max="9473" width="18.5" customWidth="1"/>
    <col min="9474" max="9474" width="6.33203125" customWidth="1"/>
    <col min="9475" max="9475" width="14.1640625" customWidth="1"/>
    <col min="9476" max="9476" width="7.1640625" customWidth="1"/>
    <col min="9477" max="9477" width="17.6640625" customWidth="1"/>
    <col min="9478" max="9478" width="7.83203125" customWidth="1"/>
    <col min="9479" max="9479" width="17.83203125" customWidth="1"/>
    <col min="9481" max="9481" width="15.83203125" customWidth="1"/>
    <col min="9729" max="9729" width="18.5" customWidth="1"/>
    <col min="9730" max="9730" width="6.33203125" customWidth="1"/>
    <col min="9731" max="9731" width="14.1640625" customWidth="1"/>
    <col min="9732" max="9732" width="7.1640625" customWidth="1"/>
    <col min="9733" max="9733" width="17.6640625" customWidth="1"/>
    <col min="9734" max="9734" width="7.83203125" customWidth="1"/>
    <col min="9735" max="9735" width="17.83203125" customWidth="1"/>
    <col min="9737" max="9737" width="15.83203125" customWidth="1"/>
    <col min="9985" max="9985" width="18.5" customWidth="1"/>
    <col min="9986" max="9986" width="6.33203125" customWidth="1"/>
    <col min="9987" max="9987" width="14.1640625" customWidth="1"/>
    <col min="9988" max="9988" width="7.1640625" customWidth="1"/>
    <col min="9989" max="9989" width="17.6640625" customWidth="1"/>
    <col min="9990" max="9990" width="7.83203125" customWidth="1"/>
    <col min="9991" max="9991" width="17.83203125" customWidth="1"/>
    <col min="9993" max="9993" width="15.83203125" customWidth="1"/>
    <col min="10241" max="10241" width="18.5" customWidth="1"/>
    <col min="10242" max="10242" width="6.33203125" customWidth="1"/>
    <col min="10243" max="10243" width="14.1640625" customWidth="1"/>
    <col min="10244" max="10244" width="7.1640625" customWidth="1"/>
    <col min="10245" max="10245" width="17.6640625" customWidth="1"/>
    <col min="10246" max="10246" width="7.83203125" customWidth="1"/>
    <col min="10247" max="10247" width="17.83203125" customWidth="1"/>
    <col min="10249" max="10249" width="15.83203125" customWidth="1"/>
    <col min="10497" max="10497" width="18.5" customWidth="1"/>
    <col min="10498" max="10498" width="6.33203125" customWidth="1"/>
    <col min="10499" max="10499" width="14.1640625" customWidth="1"/>
    <col min="10500" max="10500" width="7.1640625" customWidth="1"/>
    <col min="10501" max="10501" width="17.6640625" customWidth="1"/>
    <col min="10502" max="10502" width="7.83203125" customWidth="1"/>
    <col min="10503" max="10503" width="17.83203125" customWidth="1"/>
    <col min="10505" max="10505" width="15.83203125" customWidth="1"/>
    <col min="10753" max="10753" width="18.5" customWidth="1"/>
    <col min="10754" max="10754" width="6.33203125" customWidth="1"/>
    <col min="10755" max="10755" width="14.1640625" customWidth="1"/>
    <col min="10756" max="10756" width="7.1640625" customWidth="1"/>
    <col min="10757" max="10757" width="17.6640625" customWidth="1"/>
    <col min="10758" max="10758" width="7.83203125" customWidth="1"/>
    <col min="10759" max="10759" width="17.83203125" customWidth="1"/>
    <col min="10761" max="10761" width="15.83203125" customWidth="1"/>
    <col min="11009" max="11009" width="18.5" customWidth="1"/>
    <col min="11010" max="11010" width="6.33203125" customWidth="1"/>
    <col min="11011" max="11011" width="14.1640625" customWidth="1"/>
    <col min="11012" max="11012" width="7.1640625" customWidth="1"/>
    <col min="11013" max="11013" width="17.6640625" customWidth="1"/>
    <col min="11014" max="11014" width="7.83203125" customWidth="1"/>
    <col min="11015" max="11015" width="17.83203125" customWidth="1"/>
    <col min="11017" max="11017" width="15.83203125" customWidth="1"/>
    <col min="11265" max="11265" width="18.5" customWidth="1"/>
    <col min="11266" max="11266" width="6.33203125" customWidth="1"/>
    <col min="11267" max="11267" width="14.1640625" customWidth="1"/>
    <col min="11268" max="11268" width="7.1640625" customWidth="1"/>
    <col min="11269" max="11269" width="17.6640625" customWidth="1"/>
    <col min="11270" max="11270" width="7.83203125" customWidth="1"/>
    <col min="11271" max="11271" width="17.83203125" customWidth="1"/>
    <col min="11273" max="11273" width="15.83203125" customWidth="1"/>
    <col min="11521" max="11521" width="18.5" customWidth="1"/>
    <col min="11522" max="11522" width="6.33203125" customWidth="1"/>
    <col min="11523" max="11523" width="14.1640625" customWidth="1"/>
    <col min="11524" max="11524" width="7.1640625" customWidth="1"/>
    <col min="11525" max="11525" width="17.6640625" customWidth="1"/>
    <col min="11526" max="11526" width="7.83203125" customWidth="1"/>
    <col min="11527" max="11527" width="17.83203125" customWidth="1"/>
    <col min="11529" max="11529" width="15.83203125" customWidth="1"/>
    <col min="11777" max="11777" width="18.5" customWidth="1"/>
    <col min="11778" max="11778" width="6.33203125" customWidth="1"/>
    <col min="11779" max="11779" width="14.1640625" customWidth="1"/>
    <col min="11780" max="11780" width="7.1640625" customWidth="1"/>
    <col min="11781" max="11781" width="17.6640625" customWidth="1"/>
    <col min="11782" max="11782" width="7.83203125" customWidth="1"/>
    <col min="11783" max="11783" width="17.83203125" customWidth="1"/>
    <col min="11785" max="11785" width="15.83203125" customWidth="1"/>
    <col min="12033" max="12033" width="18.5" customWidth="1"/>
    <col min="12034" max="12034" width="6.33203125" customWidth="1"/>
    <col min="12035" max="12035" width="14.1640625" customWidth="1"/>
    <col min="12036" max="12036" width="7.1640625" customWidth="1"/>
    <col min="12037" max="12037" width="17.6640625" customWidth="1"/>
    <col min="12038" max="12038" width="7.83203125" customWidth="1"/>
    <col min="12039" max="12039" width="17.83203125" customWidth="1"/>
    <col min="12041" max="12041" width="15.83203125" customWidth="1"/>
    <col min="12289" max="12289" width="18.5" customWidth="1"/>
    <col min="12290" max="12290" width="6.33203125" customWidth="1"/>
    <col min="12291" max="12291" width="14.1640625" customWidth="1"/>
    <col min="12292" max="12292" width="7.1640625" customWidth="1"/>
    <col min="12293" max="12293" width="17.6640625" customWidth="1"/>
    <col min="12294" max="12294" width="7.83203125" customWidth="1"/>
    <col min="12295" max="12295" width="17.83203125" customWidth="1"/>
    <col min="12297" max="12297" width="15.83203125" customWidth="1"/>
    <col min="12545" max="12545" width="18.5" customWidth="1"/>
    <col min="12546" max="12546" width="6.33203125" customWidth="1"/>
    <col min="12547" max="12547" width="14.1640625" customWidth="1"/>
    <col min="12548" max="12548" width="7.1640625" customWidth="1"/>
    <col min="12549" max="12549" width="17.6640625" customWidth="1"/>
    <col min="12550" max="12550" width="7.83203125" customWidth="1"/>
    <col min="12551" max="12551" width="17.83203125" customWidth="1"/>
    <col min="12553" max="12553" width="15.83203125" customWidth="1"/>
    <col min="12801" max="12801" width="18.5" customWidth="1"/>
    <col min="12802" max="12802" width="6.33203125" customWidth="1"/>
    <col min="12803" max="12803" width="14.1640625" customWidth="1"/>
    <col min="12804" max="12804" width="7.1640625" customWidth="1"/>
    <col min="12805" max="12805" width="17.6640625" customWidth="1"/>
    <col min="12806" max="12806" width="7.83203125" customWidth="1"/>
    <col min="12807" max="12807" width="17.83203125" customWidth="1"/>
    <col min="12809" max="12809" width="15.83203125" customWidth="1"/>
    <col min="13057" max="13057" width="18.5" customWidth="1"/>
    <col min="13058" max="13058" width="6.33203125" customWidth="1"/>
    <col min="13059" max="13059" width="14.1640625" customWidth="1"/>
    <col min="13060" max="13060" width="7.1640625" customWidth="1"/>
    <col min="13061" max="13061" width="17.6640625" customWidth="1"/>
    <col min="13062" max="13062" width="7.83203125" customWidth="1"/>
    <col min="13063" max="13063" width="17.83203125" customWidth="1"/>
    <col min="13065" max="13065" width="15.83203125" customWidth="1"/>
    <col min="13313" max="13313" width="18.5" customWidth="1"/>
    <col min="13314" max="13314" width="6.33203125" customWidth="1"/>
    <col min="13315" max="13315" width="14.1640625" customWidth="1"/>
    <col min="13316" max="13316" width="7.1640625" customWidth="1"/>
    <col min="13317" max="13317" width="17.6640625" customWidth="1"/>
    <col min="13318" max="13318" width="7.83203125" customWidth="1"/>
    <col min="13319" max="13319" width="17.83203125" customWidth="1"/>
    <col min="13321" max="13321" width="15.83203125" customWidth="1"/>
    <col min="13569" max="13569" width="18.5" customWidth="1"/>
    <col min="13570" max="13570" width="6.33203125" customWidth="1"/>
    <col min="13571" max="13571" width="14.1640625" customWidth="1"/>
    <col min="13572" max="13572" width="7.1640625" customWidth="1"/>
    <col min="13573" max="13573" width="17.6640625" customWidth="1"/>
    <col min="13574" max="13574" width="7.83203125" customWidth="1"/>
    <col min="13575" max="13575" width="17.83203125" customWidth="1"/>
    <col min="13577" max="13577" width="15.83203125" customWidth="1"/>
    <col min="13825" max="13825" width="18.5" customWidth="1"/>
    <col min="13826" max="13826" width="6.33203125" customWidth="1"/>
    <col min="13827" max="13827" width="14.1640625" customWidth="1"/>
    <col min="13828" max="13828" width="7.1640625" customWidth="1"/>
    <col min="13829" max="13829" width="17.6640625" customWidth="1"/>
    <col min="13830" max="13830" width="7.83203125" customWidth="1"/>
    <col min="13831" max="13831" width="17.83203125" customWidth="1"/>
    <col min="13833" max="13833" width="15.83203125" customWidth="1"/>
    <col min="14081" max="14081" width="18.5" customWidth="1"/>
    <col min="14082" max="14082" width="6.33203125" customWidth="1"/>
    <col min="14083" max="14083" width="14.1640625" customWidth="1"/>
    <col min="14084" max="14084" width="7.1640625" customWidth="1"/>
    <col min="14085" max="14085" width="17.6640625" customWidth="1"/>
    <col min="14086" max="14086" width="7.83203125" customWidth="1"/>
    <col min="14087" max="14087" width="17.83203125" customWidth="1"/>
    <col min="14089" max="14089" width="15.83203125" customWidth="1"/>
    <col min="14337" max="14337" width="18.5" customWidth="1"/>
    <col min="14338" max="14338" width="6.33203125" customWidth="1"/>
    <col min="14339" max="14339" width="14.1640625" customWidth="1"/>
    <col min="14340" max="14340" width="7.1640625" customWidth="1"/>
    <col min="14341" max="14341" width="17.6640625" customWidth="1"/>
    <col min="14342" max="14342" width="7.83203125" customWidth="1"/>
    <col min="14343" max="14343" width="17.83203125" customWidth="1"/>
    <col min="14345" max="14345" width="15.83203125" customWidth="1"/>
    <col min="14593" max="14593" width="18.5" customWidth="1"/>
    <col min="14594" max="14594" width="6.33203125" customWidth="1"/>
    <col min="14595" max="14595" width="14.1640625" customWidth="1"/>
    <col min="14596" max="14596" width="7.1640625" customWidth="1"/>
    <col min="14597" max="14597" width="17.6640625" customWidth="1"/>
    <col min="14598" max="14598" width="7.83203125" customWidth="1"/>
    <col min="14599" max="14599" width="17.83203125" customWidth="1"/>
    <col min="14601" max="14601" width="15.83203125" customWidth="1"/>
    <col min="14849" max="14849" width="18.5" customWidth="1"/>
    <col min="14850" max="14850" width="6.33203125" customWidth="1"/>
    <col min="14851" max="14851" width="14.1640625" customWidth="1"/>
    <col min="14852" max="14852" width="7.1640625" customWidth="1"/>
    <col min="14853" max="14853" width="17.6640625" customWidth="1"/>
    <col min="14854" max="14854" width="7.83203125" customWidth="1"/>
    <col min="14855" max="14855" width="17.83203125" customWidth="1"/>
    <col min="14857" max="14857" width="15.83203125" customWidth="1"/>
    <col min="15105" max="15105" width="18.5" customWidth="1"/>
    <col min="15106" max="15106" width="6.33203125" customWidth="1"/>
    <col min="15107" max="15107" width="14.1640625" customWidth="1"/>
    <col min="15108" max="15108" width="7.1640625" customWidth="1"/>
    <col min="15109" max="15109" width="17.6640625" customWidth="1"/>
    <col min="15110" max="15110" width="7.83203125" customWidth="1"/>
    <col min="15111" max="15111" width="17.83203125" customWidth="1"/>
    <col min="15113" max="15113" width="15.83203125" customWidth="1"/>
    <col min="15361" max="15361" width="18.5" customWidth="1"/>
    <col min="15362" max="15362" width="6.33203125" customWidth="1"/>
    <col min="15363" max="15363" width="14.1640625" customWidth="1"/>
    <col min="15364" max="15364" width="7.1640625" customWidth="1"/>
    <col min="15365" max="15365" width="17.6640625" customWidth="1"/>
    <col min="15366" max="15366" width="7.83203125" customWidth="1"/>
    <col min="15367" max="15367" width="17.83203125" customWidth="1"/>
    <col min="15369" max="15369" width="15.83203125" customWidth="1"/>
    <col min="15617" max="15617" width="18.5" customWidth="1"/>
    <col min="15618" max="15618" width="6.33203125" customWidth="1"/>
    <col min="15619" max="15619" width="14.1640625" customWidth="1"/>
    <col min="15620" max="15620" width="7.1640625" customWidth="1"/>
    <col min="15621" max="15621" width="17.6640625" customWidth="1"/>
    <col min="15622" max="15622" width="7.83203125" customWidth="1"/>
    <col min="15623" max="15623" width="17.83203125" customWidth="1"/>
    <col min="15625" max="15625" width="15.83203125" customWidth="1"/>
    <col min="15873" max="15873" width="18.5" customWidth="1"/>
    <col min="15874" max="15874" width="6.33203125" customWidth="1"/>
    <col min="15875" max="15875" width="14.1640625" customWidth="1"/>
    <col min="15876" max="15876" width="7.1640625" customWidth="1"/>
    <col min="15877" max="15877" width="17.6640625" customWidth="1"/>
    <col min="15878" max="15878" width="7.83203125" customWidth="1"/>
    <col min="15879" max="15879" width="17.83203125" customWidth="1"/>
    <col min="15881" max="15881" width="15.83203125" customWidth="1"/>
    <col min="16129" max="16129" width="18.5" customWidth="1"/>
    <col min="16130" max="16130" width="6.33203125" customWidth="1"/>
    <col min="16131" max="16131" width="14.1640625" customWidth="1"/>
    <col min="16132" max="16132" width="7.1640625" customWidth="1"/>
    <col min="16133" max="16133" width="17.6640625" customWidth="1"/>
    <col min="16134" max="16134" width="7.83203125" customWidth="1"/>
    <col min="16135" max="16135" width="17.83203125" customWidth="1"/>
    <col min="16137" max="16137" width="15.83203125" customWidth="1"/>
  </cols>
  <sheetData>
    <row r="1" spans="1:9" x14ac:dyDescent="0.2">
      <c r="A1" s="15" t="s">
        <v>70</v>
      </c>
    </row>
    <row r="2" spans="1:9" x14ac:dyDescent="0.2">
      <c r="A2" s="15" t="s">
        <v>530</v>
      </c>
    </row>
    <row r="4" spans="1:9" x14ac:dyDescent="0.2">
      <c r="G4" s="16" t="s">
        <v>42</v>
      </c>
      <c r="H4" s="16"/>
      <c r="I4" s="16"/>
    </row>
    <row r="5" spans="1:9" x14ac:dyDescent="0.2">
      <c r="E5" s="17" t="s">
        <v>43</v>
      </c>
      <c r="G5" s="17" t="s">
        <v>0</v>
      </c>
      <c r="I5" s="17" t="s">
        <v>44</v>
      </c>
    </row>
    <row r="6" spans="1:9" ht="13.5" thickBot="1" x14ac:dyDescent="0.25">
      <c r="A6" s="18" t="s">
        <v>45</v>
      </c>
      <c r="C6" s="18" t="s">
        <v>46</v>
      </c>
      <c r="E6" s="18" t="s">
        <v>47</v>
      </c>
      <c r="G6" s="18" t="s">
        <v>1</v>
      </c>
      <c r="I6" s="18" t="s">
        <v>2</v>
      </c>
    </row>
    <row r="9" spans="1:9" x14ac:dyDescent="0.2">
      <c r="A9" s="19"/>
      <c r="C9" s="53"/>
      <c r="E9" s="36">
        <f>+G9+I9</f>
        <v>0</v>
      </c>
      <c r="G9" s="19"/>
      <c r="I9" s="19"/>
    </row>
    <row r="10" spans="1:9" x14ac:dyDescent="0.2">
      <c r="A10" s="19"/>
      <c r="C10" s="53"/>
      <c r="E10" s="36">
        <f t="shared" ref="E10:E38" si="0">+G10+I10</f>
        <v>0</v>
      </c>
      <c r="G10" s="19"/>
      <c r="I10" s="19"/>
    </row>
    <row r="11" spans="1:9" x14ac:dyDescent="0.2">
      <c r="A11" s="19"/>
      <c r="C11" s="53"/>
      <c r="E11" s="36">
        <f t="shared" si="0"/>
        <v>0</v>
      </c>
      <c r="G11" s="19"/>
      <c r="I11" s="19"/>
    </row>
    <row r="12" spans="1:9" x14ac:dyDescent="0.2">
      <c r="A12" s="19"/>
      <c r="C12" s="53"/>
      <c r="E12" s="36">
        <f t="shared" si="0"/>
        <v>0</v>
      </c>
      <c r="G12" s="19"/>
      <c r="I12" s="19"/>
    </row>
    <row r="13" spans="1:9" x14ac:dyDescent="0.2">
      <c r="A13" s="19"/>
      <c r="C13" s="53"/>
      <c r="E13" s="36">
        <f t="shared" si="0"/>
        <v>0</v>
      </c>
      <c r="G13" s="19"/>
      <c r="I13" s="19"/>
    </row>
    <row r="14" spans="1:9" x14ac:dyDescent="0.2">
      <c r="A14" s="19"/>
      <c r="C14" s="53"/>
      <c r="E14" s="36">
        <f t="shared" si="0"/>
        <v>0</v>
      </c>
      <c r="G14" s="19"/>
      <c r="I14" s="19"/>
    </row>
    <row r="15" spans="1:9" x14ac:dyDescent="0.2">
      <c r="A15" s="19"/>
      <c r="C15" s="53"/>
      <c r="E15" s="36">
        <f t="shared" si="0"/>
        <v>0</v>
      </c>
      <c r="G15" s="19"/>
      <c r="I15" s="19"/>
    </row>
    <row r="16" spans="1:9" x14ac:dyDescent="0.2">
      <c r="A16" s="19"/>
      <c r="C16" s="53"/>
      <c r="E16" s="36">
        <f t="shared" si="0"/>
        <v>0</v>
      </c>
      <c r="G16" s="19"/>
      <c r="I16" s="19"/>
    </row>
    <row r="17" spans="1:9" x14ac:dyDescent="0.2">
      <c r="A17" s="19"/>
      <c r="C17" s="53"/>
      <c r="E17" s="36">
        <f t="shared" si="0"/>
        <v>0</v>
      </c>
      <c r="G17" s="19"/>
      <c r="I17" s="19"/>
    </row>
    <row r="18" spans="1:9" x14ac:dyDescent="0.2">
      <c r="A18" s="19"/>
      <c r="C18" s="53"/>
      <c r="E18" s="36">
        <f t="shared" si="0"/>
        <v>0</v>
      </c>
      <c r="G18" s="19"/>
      <c r="I18" s="19"/>
    </row>
    <row r="19" spans="1:9" x14ac:dyDescent="0.2">
      <c r="A19" s="19"/>
      <c r="C19" s="53"/>
      <c r="E19" s="36">
        <f t="shared" si="0"/>
        <v>0</v>
      </c>
      <c r="G19" s="19"/>
      <c r="I19" s="19"/>
    </row>
    <row r="20" spans="1:9" x14ac:dyDescent="0.2">
      <c r="A20" s="19"/>
      <c r="C20" s="53"/>
      <c r="E20" s="36">
        <f t="shared" si="0"/>
        <v>0</v>
      </c>
      <c r="G20" s="19"/>
      <c r="I20" s="19"/>
    </row>
    <row r="21" spans="1:9" x14ac:dyDescent="0.2">
      <c r="A21" s="19"/>
      <c r="C21" s="53"/>
      <c r="E21" s="36">
        <f t="shared" si="0"/>
        <v>0</v>
      </c>
      <c r="G21" s="19"/>
      <c r="I21" s="19"/>
    </row>
    <row r="22" spans="1:9" x14ac:dyDescent="0.2">
      <c r="A22" s="19"/>
      <c r="C22" s="53"/>
      <c r="E22" s="36">
        <f t="shared" si="0"/>
        <v>0</v>
      </c>
      <c r="G22" s="19"/>
      <c r="I22" s="19"/>
    </row>
    <row r="23" spans="1:9" x14ac:dyDescent="0.2">
      <c r="A23" s="19"/>
      <c r="C23" s="53"/>
      <c r="E23" s="36">
        <f t="shared" si="0"/>
        <v>0</v>
      </c>
      <c r="G23" s="19"/>
      <c r="I23" s="19"/>
    </row>
    <row r="24" spans="1:9" x14ac:dyDescent="0.2">
      <c r="A24" s="19"/>
      <c r="C24" s="53"/>
      <c r="E24" s="36">
        <f t="shared" si="0"/>
        <v>0</v>
      </c>
      <c r="G24" s="19"/>
      <c r="I24" s="19"/>
    </row>
    <row r="25" spans="1:9" x14ac:dyDescent="0.2">
      <c r="A25" s="19"/>
      <c r="C25" s="53"/>
      <c r="E25" s="36">
        <f t="shared" si="0"/>
        <v>0</v>
      </c>
      <c r="G25" s="19"/>
      <c r="I25" s="19"/>
    </row>
    <row r="26" spans="1:9" x14ac:dyDescent="0.2">
      <c r="A26" s="19"/>
      <c r="C26" s="53"/>
      <c r="E26" s="36">
        <f t="shared" si="0"/>
        <v>0</v>
      </c>
      <c r="G26" s="19"/>
      <c r="I26" s="19"/>
    </row>
    <row r="27" spans="1:9" x14ac:dyDescent="0.2">
      <c r="A27" s="19"/>
      <c r="C27" s="53"/>
      <c r="E27" s="36">
        <f t="shared" si="0"/>
        <v>0</v>
      </c>
      <c r="G27" s="19"/>
      <c r="I27" s="19"/>
    </row>
    <row r="28" spans="1:9" x14ac:dyDescent="0.2">
      <c r="A28" s="19"/>
      <c r="C28" s="53"/>
      <c r="E28" s="36">
        <f t="shared" si="0"/>
        <v>0</v>
      </c>
      <c r="G28" s="19"/>
      <c r="I28" s="19"/>
    </row>
    <row r="29" spans="1:9" x14ac:dyDescent="0.2">
      <c r="A29" s="19"/>
      <c r="C29" s="53"/>
      <c r="E29" s="36">
        <f t="shared" si="0"/>
        <v>0</v>
      </c>
      <c r="G29" s="19"/>
      <c r="I29" s="19"/>
    </row>
    <row r="30" spans="1:9" x14ac:dyDescent="0.2">
      <c r="A30" s="19"/>
      <c r="C30" s="53"/>
      <c r="E30" s="36">
        <f t="shared" si="0"/>
        <v>0</v>
      </c>
      <c r="G30" s="19"/>
      <c r="I30" s="19"/>
    </row>
    <row r="31" spans="1:9" x14ac:dyDescent="0.2">
      <c r="A31" s="19"/>
      <c r="C31" s="53"/>
      <c r="E31" s="36">
        <f t="shared" si="0"/>
        <v>0</v>
      </c>
      <c r="G31" s="19"/>
      <c r="I31" s="19"/>
    </row>
    <row r="32" spans="1:9" x14ac:dyDescent="0.2">
      <c r="A32" s="19"/>
      <c r="C32" s="53"/>
      <c r="E32" s="36">
        <f t="shared" si="0"/>
        <v>0</v>
      </c>
      <c r="G32" s="19"/>
      <c r="I32" s="19"/>
    </row>
    <row r="33" spans="1:9" x14ac:dyDescent="0.2">
      <c r="A33" s="19"/>
      <c r="C33" s="53"/>
      <c r="E33" s="36">
        <f t="shared" si="0"/>
        <v>0</v>
      </c>
      <c r="G33" s="19"/>
      <c r="I33" s="19"/>
    </row>
    <row r="34" spans="1:9" x14ac:dyDescent="0.2">
      <c r="A34" s="19"/>
      <c r="C34" s="53"/>
      <c r="E34" s="36">
        <f t="shared" si="0"/>
        <v>0</v>
      </c>
      <c r="G34" s="19"/>
      <c r="I34" s="19"/>
    </row>
    <row r="35" spans="1:9" x14ac:dyDescent="0.2">
      <c r="A35" s="19"/>
      <c r="C35" s="53"/>
      <c r="E35" s="36">
        <f t="shared" si="0"/>
        <v>0</v>
      </c>
      <c r="G35" s="19"/>
      <c r="I35" s="19"/>
    </row>
    <row r="36" spans="1:9" x14ac:dyDescent="0.2">
      <c r="A36" s="19"/>
      <c r="C36" s="53"/>
      <c r="E36" s="36">
        <f t="shared" si="0"/>
        <v>0</v>
      </c>
      <c r="G36" s="19"/>
      <c r="I36" s="19"/>
    </row>
    <row r="37" spans="1:9" x14ac:dyDescent="0.2">
      <c r="A37" s="19"/>
      <c r="C37" s="53"/>
      <c r="E37" s="36">
        <f t="shared" si="0"/>
        <v>0</v>
      </c>
      <c r="G37" s="19"/>
      <c r="I37" s="19"/>
    </row>
    <row r="38" spans="1:9" x14ac:dyDescent="0.2">
      <c r="A38" s="19"/>
      <c r="C38" s="53"/>
      <c r="E38" s="36">
        <f t="shared" si="0"/>
        <v>0</v>
      </c>
      <c r="G38" s="19"/>
      <c r="I38" s="19"/>
    </row>
    <row r="40" spans="1:9" x14ac:dyDescent="0.2">
      <c r="A40" s="20" t="s">
        <v>71</v>
      </c>
    </row>
    <row r="41" spans="1:9" x14ac:dyDescent="0.2">
      <c r="A41" t="s">
        <v>48</v>
      </c>
    </row>
    <row r="42" spans="1:9" ht="13.5" thickBot="1" x14ac:dyDescent="0.25">
      <c r="A42" s="20" t="s">
        <v>534</v>
      </c>
      <c r="E42" s="37">
        <f>SUM('12 Month (Detail)'!E9:E40,E9:E41)</f>
        <v>0</v>
      </c>
      <c r="F42" s="38"/>
      <c r="G42" s="37">
        <f>SUM('12 Month (Detail)'!G9:G40,G9:G41)</f>
        <v>0</v>
      </c>
      <c r="H42" s="38"/>
      <c r="I42" s="37">
        <f>SUM('12 Month (Detail)'!I9:I40,I9:I41)</f>
        <v>0</v>
      </c>
    </row>
    <row r="43" spans="1:9" ht="13.5" thickTop="1" x14ac:dyDescent="0.2"/>
  </sheetData>
  <pageMargins left="0.7" right="0.7" top="0.75" bottom="0.75" header="0.3" footer="0.3"/>
  <pageSetup orientation="portrait" r:id="rId1"/>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2"/>
  <sheetViews>
    <sheetView workbookViewId="0">
      <selection activeCell="J16" sqref="J16"/>
    </sheetView>
  </sheetViews>
  <sheetFormatPr defaultRowHeight="12.75" x14ac:dyDescent="0.2"/>
  <cols>
    <col min="1" max="1" width="23.83203125" style="22" customWidth="1"/>
    <col min="2" max="2" width="3.83203125" style="22" customWidth="1"/>
    <col min="3" max="3" width="23.83203125" style="22" customWidth="1"/>
    <col min="4" max="4" width="3.83203125" style="22" customWidth="1"/>
    <col min="5" max="5" width="23.83203125" style="22" customWidth="1"/>
    <col min="6" max="6" width="3.83203125" style="22" customWidth="1"/>
    <col min="7" max="7" width="23.83203125" style="22" customWidth="1"/>
    <col min="8" max="8" width="3.83203125" style="22" customWidth="1"/>
    <col min="9" max="9" width="23.83203125" style="22" customWidth="1"/>
    <col min="10" max="256" width="9.33203125" style="22"/>
    <col min="257" max="257" width="17.33203125" style="22" customWidth="1"/>
    <col min="258" max="258" width="6" style="22" customWidth="1"/>
    <col min="259" max="259" width="14.33203125" style="22" customWidth="1"/>
    <col min="260" max="260" width="6.1640625" style="22" customWidth="1"/>
    <col min="261" max="261" width="18.1640625" style="22" customWidth="1"/>
    <col min="262" max="262" width="4.6640625" style="22" customWidth="1"/>
    <col min="263" max="263" width="17.1640625" style="22" customWidth="1"/>
    <col min="264" max="264" width="3.83203125" style="22" customWidth="1"/>
    <col min="265" max="265" width="13.83203125" style="22" customWidth="1"/>
    <col min="266" max="512" width="9.33203125" style="22"/>
    <col min="513" max="513" width="17.33203125" style="22" customWidth="1"/>
    <col min="514" max="514" width="6" style="22" customWidth="1"/>
    <col min="515" max="515" width="14.33203125" style="22" customWidth="1"/>
    <col min="516" max="516" width="6.1640625" style="22" customWidth="1"/>
    <col min="517" max="517" width="18.1640625" style="22" customWidth="1"/>
    <col min="518" max="518" width="4.6640625" style="22" customWidth="1"/>
    <col min="519" max="519" width="17.1640625" style="22" customWidth="1"/>
    <col min="520" max="520" width="3.83203125" style="22" customWidth="1"/>
    <col min="521" max="521" width="13.83203125" style="22" customWidth="1"/>
    <col min="522" max="768" width="9.33203125" style="22"/>
    <col min="769" max="769" width="17.33203125" style="22" customWidth="1"/>
    <col min="770" max="770" width="6" style="22" customWidth="1"/>
    <col min="771" max="771" width="14.33203125" style="22" customWidth="1"/>
    <col min="772" max="772" width="6.1640625" style="22" customWidth="1"/>
    <col min="773" max="773" width="18.1640625" style="22" customWidth="1"/>
    <col min="774" max="774" width="4.6640625" style="22" customWidth="1"/>
    <col min="775" max="775" width="17.1640625" style="22" customWidth="1"/>
    <col min="776" max="776" width="3.83203125" style="22" customWidth="1"/>
    <col min="777" max="777" width="13.83203125" style="22" customWidth="1"/>
    <col min="778" max="1024" width="9.33203125" style="22"/>
    <col min="1025" max="1025" width="17.33203125" style="22" customWidth="1"/>
    <col min="1026" max="1026" width="6" style="22" customWidth="1"/>
    <col min="1027" max="1027" width="14.33203125" style="22" customWidth="1"/>
    <col min="1028" max="1028" width="6.1640625" style="22" customWidth="1"/>
    <col min="1029" max="1029" width="18.1640625" style="22" customWidth="1"/>
    <col min="1030" max="1030" width="4.6640625" style="22" customWidth="1"/>
    <col min="1031" max="1031" width="17.1640625" style="22" customWidth="1"/>
    <col min="1032" max="1032" width="3.83203125" style="22" customWidth="1"/>
    <col min="1033" max="1033" width="13.83203125" style="22" customWidth="1"/>
    <col min="1034" max="1280" width="9.33203125" style="22"/>
    <col min="1281" max="1281" width="17.33203125" style="22" customWidth="1"/>
    <col min="1282" max="1282" width="6" style="22" customWidth="1"/>
    <col min="1283" max="1283" width="14.33203125" style="22" customWidth="1"/>
    <col min="1284" max="1284" width="6.1640625" style="22" customWidth="1"/>
    <col min="1285" max="1285" width="18.1640625" style="22" customWidth="1"/>
    <col min="1286" max="1286" width="4.6640625" style="22" customWidth="1"/>
    <col min="1287" max="1287" width="17.1640625" style="22" customWidth="1"/>
    <col min="1288" max="1288" width="3.83203125" style="22" customWidth="1"/>
    <col min="1289" max="1289" width="13.83203125" style="22" customWidth="1"/>
    <col min="1290" max="1536" width="9.33203125" style="22"/>
    <col min="1537" max="1537" width="17.33203125" style="22" customWidth="1"/>
    <col min="1538" max="1538" width="6" style="22" customWidth="1"/>
    <col min="1539" max="1539" width="14.33203125" style="22" customWidth="1"/>
    <col min="1540" max="1540" width="6.1640625" style="22" customWidth="1"/>
    <col min="1541" max="1541" width="18.1640625" style="22" customWidth="1"/>
    <col min="1542" max="1542" width="4.6640625" style="22" customWidth="1"/>
    <col min="1543" max="1543" width="17.1640625" style="22" customWidth="1"/>
    <col min="1544" max="1544" width="3.83203125" style="22" customWidth="1"/>
    <col min="1545" max="1545" width="13.83203125" style="22" customWidth="1"/>
    <col min="1546" max="1792" width="9.33203125" style="22"/>
    <col min="1793" max="1793" width="17.33203125" style="22" customWidth="1"/>
    <col min="1794" max="1794" width="6" style="22" customWidth="1"/>
    <col min="1795" max="1795" width="14.33203125" style="22" customWidth="1"/>
    <col min="1796" max="1796" width="6.1640625" style="22" customWidth="1"/>
    <col min="1797" max="1797" width="18.1640625" style="22" customWidth="1"/>
    <col min="1798" max="1798" width="4.6640625" style="22" customWidth="1"/>
    <col min="1799" max="1799" width="17.1640625" style="22" customWidth="1"/>
    <col min="1800" max="1800" width="3.83203125" style="22" customWidth="1"/>
    <col min="1801" max="1801" width="13.83203125" style="22" customWidth="1"/>
    <col min="1802" max="2048" width="9.33203125" style="22"/>
    <col min="2049" max="2049" width="17.33203125" style="22" customWidth="1"/>
    <col min="2050" max="2050" width="6" style="22" customWidth="1"/>
    <col min="2051" max="2051" width="14.33203125" style="22" customWidth="1"/>
    <col min="2052" max="2052" width="6.1640625" style="22" customWidth="1"/>
    <col min="2053" max="2053" width="18.1640625" style="22" customWidth="1"/>
    <col min="2054" max="2054" width="4.6640625" style="22" customWidth="1"/>
    <col min="2055" max="2055" width="17.1640625" style="22" customWidth="1"/>
    <col min="2056" max="2056" width="3.83203125" style="22" customWidth="1"/>
    <col min="2057" max="2057" width="13.83203125" style="22" customWidth="1"/>
    <col min="2058" max="2304" width="9.33203125" style="22"/>
    <col min="2305" max="2305" width="17.33203125" style="22" customWidth="1"/>
    <col min="2306" max="2306" width="6" style="22" customWidth="1"/>
    <col min="2307" max="2307" width="14.33203125" style="22" customWidth="1"/>
    <col min="2308" max="2308" width="6.1640625" style="22" customWidth="1"/>
    <col min="2309" max="2309" width="18.1640625" style="22" customWidth="1"/>
    <col min="2310" max="2310" width="4.6640625" style="22" customWidth="1"/>
    <col min="2311" max="2311" width="17.1640625" style="22" customWidth="1"/>
    <col min="2312" max="2312" width="3.83203125" style="22" customWidth="1"/>
    <col min="2313" max="2313" width="13.83203125" style="22" customWidth="1"/>
    <col min="2314" max="2560" width="9.33203125" style="22"/>
    <col min="2561" max="2561" width="17.33203125" style="22" customWidth="1"/>
    <col min="2562" max="2562" width="6" style="22" customWidth="1"/>
    <col min="2563" max="2563" width="14.33203125" style="22" customWidth="1"/>
    <col min="2564" max="2564" width="6.1640625" style="22" customWidth="1"/>
    <col min="2565" max="2565" width="18.1640625" style="22" customWidth="1"/>
    <col min="2566" max="2566" width="4.6640625" style="22" customWidth="1"/>
    <col min="2567" max="2567" width="17.1640625" style="22" customWidth="1"/>
    <col min="2568" max="2568" width="3.83203125" style="22" customWidth="1"/>
    <col min="2569" max="2569" width="13.83203125" style="22" customWidth="1"/>
    <col min="2570" max="2816" width="9.33203125" style="22"/>
    <col min="2817" max="2817" width="17.33203125" style="22" customWidth="1"/>
    <col min="2818" max="2818" width="6" style="22" customWidth="1"/>
    <col min="2819" max="2819" width="14.33203125" style="22" customWidth="1"/>
    <col min="2820" max="2820" width="6.1640625" style="22" customWidth="1"/>
    <col min="2821" max="2821" width="18.1640625" style="22" customWidth="1"/>
    <col min="2822" max="2822" width="4.6640625" style="22" customWidth="1"/>
    <col min="2823" max="2823" width="17.1640625" style="22" customWidth="1"/>
    <col min="2824" max="2824" width="3.83203125" style="22" customWidth="1"/>
    <col min="2825" max="2825" width="13.83203125" style="22" customWidth="1"/>
    <col min="2826" max="3072" width="9.33203125" style="22"/>
    <col min="3073" max="3073" width="17.33203125" style="22" customWidth="1"/>
    <col min="3074" max="3074" width="6" style="22" customWidth="1"/>
    <col min="3075" max="3075" width="14.33203125" style="22" customWidth="1"/>
    <col min="3076" max="3076" width="6.1640625" style="22" customWidth="1"/>
    <col min="3077" max="3077" width="18.1640625" style="22" customWidth="1"/>
    <col min="3078" max="3078" width="4.6640625" style="22" customWidth="1"/>
    <col min="3079" max="3079" width="17.1640625" style="22" customWidth="1"/>
    <col min="3080" max="3080" width="3.83203125" style="22" customWidth="1"/>
    <col min="3081" max="3081" width="13.83203125" style="22" customWidth="1"/>
    <col min="3082" max="3328" width="9.33203125" style="22"/>
    <col min="3329" max="3329" width="17.33203125" style="22" customWidth="1"/>
    <col min="3330" max="3330" width="6" style="22" customWidth="1"/>
    <col min="3331" max="3331" width="14.33203125" style="22" customWidth="1"/>
    <col min="3332" max="3332" width="6.1640625" style="22" customWidth="1"/>
    <col min="3333" max="3333" width="18.1640625" style="22" customWidth="1"/>
    <col min="3334" max="3334" width="4.6640625" style="22" customWidth="1"/>
    <col min="3335" max="3335" width="17.1640625" style="22" customWidth="1"/>
    <col min="3336" max="3336" width="3.83203125" style="22" customWidth="1"/>
    <col min="3337" max="3337" width="13.83203125" style="22" customWidth="1"/>
    <col min="3338" max="3584" width="9.33203125" style="22"/>
    <col min="3585" max="3585" width="17.33203125" style="22" customWidth="1"/>
    <col min="3586" max="3586" width="6" style="22" customWidth="1"/>
    <col min="3587" max="3587" width="14.33203125" style="22" customWidth="1"/>
    <col min="3588" max="3588" width="6.1640625" style="22" customWidth="1"/>
    <col min="3589" max="3589" width="18.1640625" style="22" customWidth="1"/>
    <col min="3590" max="3590" width="4.6640625" style="22" customWidth="1"/>
    <col min="3591" max="3591" width="17.1640625" style="22" customWidth="1"/>
    <col min="3592" max="3592" width="3.83203125" style="22" customWidth="1"/>
    <col min="3593" max="3593" width="13.83203125" style="22" customWidth="1"/>
    <col min="3594" max="3840" width="9.33203125" style="22"/>
    <col min="3841" max="3841" width="17.33203125" style="22" customWidth="1"/>
    <col min="3842" max="3842" width="6" style="22" customWidth="1"/>
    <col min="3843" max="3843" width="14.33203125" style="22" customWidth="1"/>
    <col min="3844" max="3844" width="6.1640625" style="22" customWidth="1"/>
    <col min="3845" max="3845" width="18.1640625" style="22" customWidth="1"/>
    <col min="3846" max="3846" width="4.6640625" style="22" customWidth="1"/>
    <col min="3847" max="3847" width="17.1640625" style="22" customWidth="1"/>
    <col min="3848" max="3848" width="3.83203125" style="22" customWidth="1"/>
    <col min="3849" max="3849" width="13.83203125" style="22" customWidth="1"/>
    <col min="3850" max="4096" width="9.33203125" style="22"/>
    <col min="4097" max="4097" width="17.33203125" style="22" customWidth="1"/>
    <col min="4098" max="4098" width="6" style="22" customWidth="1"/>
    <col min="4099" max="4099" width="14.33203125" style="22" customWidth="1"/>
    <col min="4100" max="4100" width="6.1640625" style="22" customWidth="1"/>
    <col min="4101" max="4101" width="18.1640625" style="22" customWidth="1"/>
    <col min="4102" max="4102" width="4.6640625" style="22" customWidth="1"/>
    <col min="4103" max="4103" width="17.1640625" style="22" customWidth="1"/>
    <col min="4104" max="4104" width="3.83203125" style="22" customWidth="1"/>
    <col min="4105" max="4105" width="13.83203125" style="22" customWidth="1"/>
    <col min="4106" max="4352" width="9.33203125" style="22"/>
    <col min="4353" max="4353" width="17.33203125" style="22" customWidth="1"/>
    <col min="4354" max="4354" width="6" style="22" customWidth="1"/>
    <col min="4355" max="4355" width="14.33203125" style="22" customWidth="1"/>
    <col min="4356" max="4356" width="6.1640625" style="22" customWidth="1"/>
    <col min="4357" max="4357" width="18.1640625" style="22" customWidth="1"/>
    <col min="4358" max="4358" width="4.6640625" style="22" customWidth="1"/>
    <col min="4359" max="4359" width="17.1640625" style="22" customWidth="1"/>
    <col min="4360" max="4360" width="3.83203125" style="22" customWidth="1"/>
    <col min="4361" max="4361" width="13.83203125" style="22" customWidth="1"/>
    <col min="4362" max="4608" width="9.33203125" style="22"/>
    <col min="4609" max="4609" width="17.33203125" style="22" customWidth="1"/>
    <col min="4610" max="4610" width="6" style="22" customWidth="1"/>
    <col min="4611" max="4611" width="14.33203125" style="22" customWidth="1"/>
    <col min="4612" max="4612" width="6.1640625" style="22" customWidth="1"/>
    <col min="4613" max="4613" width="18.1640625" style="22" customWidth="1"/>
    <col min="4614" max="4614" width="4.6640625" style="22" customWidth="1"/>
    <col min="4615" max="4615" width="17.1640625" style="22" customWidth="1"/>
    <col min="4616" max="4616" width="3.83203125" style="22" customWidth="1"/>
    <col min="4617" max="4617" width="13.83203125" style="22" customWidth="1"/>
    <col min="4618" max="4864" width="9.33203125" style="22"/>
    <col min="4865" max="4865" width="17.33203125" style="22" customWidth="1"/>
    <col min="4866" max="4866" width="6" style="22" customWidth="1"/>
    <col min="4867" max="4867" width="14.33203125" style="22" customWidth="1"/>
    <col min="4868" max="4868" width="6.1640625" style="22" customWidth="1"/>
    <col min="4869" max="4869" width="18.1640625" style="22" customWidth="1"/>
    <col min="4870" max="4870" width="4.6640625" style="22" customWidth="1"/>
    <col min="4871" max="4871" width="17.1640625" style="22" customWidth="1"/>
    <col min="4872" max="4872" width="3.83203125" style="22" customWidth="1"/>
    <col min="4873" max="4873" width="13.83203125" style="22" customWidth="1"/>
    <col min="4874" max="5120" width="9.33203125" style="22"/>
    <col min="5121" max="5121" width="17.33203125" style="22" customWidth="1"/>
    <col min="5122" max="5122" width="6" style="22" customWidth="1"/>
    <col min="5123" max="5123" width="14.33203125" style="22" customWidth="1"/>
    <col min="5124" max="5124" width="6.1640625" style="22" customWidth="1"/>
    <col min="5125" max="5125" width="18.1640625" style="22" customWidth="1"/>
    <col min="5126" max="5126" width="4.6640625" style="22" customWidth="1"/>
    <col min="5127" max="5127" width="17.1640625" style="22" customWidth="1"/>
    <col min="5128" max="5128" width="3.83203125" style="22" customWidth="1"/>
    <col min="5129" max="5129" width="13.83203125" style="22" customWidth="1"/>
    <col min="5130" max="5376" width="9.33203125" style="22"/>
    <col min="5377" max="5377" width="17.33203125" style="22" customWidth="1"/>
    <col min="5378" max="5378" width="6" style="22" customWidth="1"/>
    <col min="5379" max="5379" width="14.33203125" style="22" customWidth="1"/>
    <col min="5380" max="5380" width="6.1640625" style="22" customWidth="1"/>
    <col min="5381" max="5381" width="18.1640625" style="22" customWidth="1"/>
    <col min="5382" max="5382" width="4.6640625" style="22" customWidth="1"/>
    <col min="5383" max="5383" width="17.1640625" style="22" customWidth="1"/>
    <col min="5384" max="5384" width="3.83203125" style="22" customWidth="1"/>
    <col min="5385" max="5385" width="13.83203125" style="22" customWidth="1"/>
    <col min="5386" max="5632" width="9.33203125" style="22"/>
    <col min="5633" max="5633" width="17.33203125" style="22" customWidth="1"/>
    <col min="5634" max="5634" width="6" style="22" customWidth="1"/>
    <col min="5635" max="5635" width="14.33203125" style="22" customWidth="1"/>
    <col min="5636" max="5636" width="6.1640625" style="22" customWidth="1"/>
    <col min="5637" max="5637" width="18.1640625" style="22" customWidth="1"/>
    <col min="5638" max="5638" width="4.6640625" style="22" customWidth="1"/>
    <col min="5639" max="5639" width="17.1640625" style="22" customWidth="1"/>
    <col min="5640" max="5640" width="3.83203125" style="22" customWidth="1"/>
    <col min="5641" max="5641" width="13.83203125" style="22" customWidth="1"/>
    <col min="5642" max="5888" width="9.33203125" style="22"/>
    <col min="5889" max="5889" width="17.33203125" style="22" customWidth="1"/>
    <col min="5890" max="5890" width="6" style="22" customWidth="1"/>
    <col min="5891" max="5891" width="14.33203125" style="22" customWidth="1"/>
    <col min="5892" max="5892" width="6.1640625" style="22" customWidth="1"/>
    <col min="5893" max="5893" width="18.1640625" style="22" customWidth="1"/>
    <col min="5894" max="5894" width="4.6640625" style="22" customWidth="1"/>
    <col min="5895" max="5895" width="17.1640625" style="22" customWidth="1"/>
    <col min="5896" max="5896" width="3.83203125" style="22" customWidth="1"/>
    <col min="5897" max="5897" width="13.83203125" style="22" customWidth="1"/>
    <col min="5898" max="6144" width="9.33203125" style="22"/>
    <col min="6145" max="6145" width="17.33203125" style="22" customWidth="1"/>
    <col min="6146" max="6146" width="6" style="22" customWidth="1"/>
    <col min="6147" max="6147" width="14.33203125" style="22" customWidth="1"/>
    <col min="6148" max="6148" width="6.1640625" style="22" customWidth="1"/>
    <col min="6149" max="6149" width="18.1640625" style="22" customWidth="1"/>
    <col min="6150" max="6150" width="4.6640625" style="22" customWidth="1"/>
    <col min="6151" max="6151" width="17.1640625" style="22" customWidth="1"/>
    <col min="6152" max="6152" width="3.83203125" style="22" customWidth="1"/>
    <col min="6153" max="6153" width="13.83203125" style="22" customWidth="1"/>
    <col min="6154" max="6400" width="9.33203125" style="22"/>
    <col min="6401" max="6401" width="17.33203125" style="22" customWidth="1"/>
    <col min="6402" max="6402" width="6" style="22" customWidth="1"/>
    <col min="6403" max="6403" width="14.33203125" style="22" customWidth="1"/>
    <col min="6404" max="6404" width="6.1640625" style="22" customWidth="1"/>
    <col min="6405" max="6405" width="18.1640625" style="22" customWidth="1"/>
    <col min="6406" max="6406" width="4.6640625" style="22" customWidth="1"/>
    <col min="6407" max="6407" width="17.1640625" style="22" customWidth="1"/>
    <col min="6408" max="6408" width="3.83203125" style="22" customWidth="1"/>
    <col min="6409" max="6409" width="13.83203125" style="22" customWidth="1"/>
    <col min="6410" max="6656" width="9.33203125" style="22"/>
    <col min="6657" max="6657" width="17.33203125" style="22" customWidth="1"/>
    <col min="6658" max="6658" width="6" style="22" customWidth="1"/>
    <col min="6659" max="6659" width="14.33203125" style="22" customWidth="1"/>
    <col min="6660" max="6660" width="6.1640625" style="22" customWidth="1"/>
    <col min="6661" max="6661" width="18.1640625" style="22" customWidth="1"/>
    <col min="6662" max="6662" width="4.6640625" style="22" customWidth="1"/>
    <col min="6663" max="6663" width="17.1640625" style="22" customWidth="1"/>
    <col min="6664" max="6664" width="3.83203125" style="22" customWidth="1"/>
    <col min="6665" max="6665" width="13.83203125" style="22" customWidth="1"/>
    <col min="6666" max="6912" width="9.33203125" style="22"/>
    <col min="6913" max="6913" width="17.33203125" style="22" customWidth="1"/>
    <col min="6914" max="6914" width="6" style="22" customWidth="1"/>
    <col min="6915" max="6915" width="14.33203125" style="22" customWidth="1"/>
    <col min="6916" max="6916" width="6.1640625" style="22" customWidth="1"/>
    <col min="6917" max="6917" width="18.1640625" style="22" customWidth="1"/>
    <col min="6918" max="6918" width="4.6640625" style="22" customWidth="1"/>
    <col min="6919" max="6919" width="17.1640625" style="22" customWidth="1"/>
    <col min="6920" max="6920" width="3.83203125" style="22" customWidth="1"/>
    <col min="6921" max="6921" width="13.83203125" style="22" customWidth="1"/>
    <col min="6922" max="7168" width="9.33203125" style="22"/>
    <col min="7169" max="7169" width="17.33203125" style="22" customWidth="1"/>
    <col min="7170" max="7170" width="6" style="22" customWidth="1"/>
    <col min="7171" max="7171" width="14.33203125" style="22" customWidth="1"/>
    <col min="7172" max="7172" width="6.1640625" style="22" customWidth="1"/>
    <col min="7173" max="7173" width="18.1640625" style="22" customWidth="1"/>
    <col min="7174" max="7174" width="4.6640625" style="22" customWidth="1"/>
    <col min="7175" max="7175" width="17.1640625" style="22" customWidth="1"/>
    <col min="7176" max="7176" width="3.83203125" style="22" customWidth="1"/>
    <col min="7177" max="7177" width="13.83203125" style="22" customWidth="1"/>
    <col min="7178" max="7424" width="9.33203125" style="22"/>
    <col min="7425" max="7425" width="17.33203125" style="22" customWidth="1"/>
    <col min="7426" max="7426" width="6" style="22" customWidth="1"/>
    <col min="7427" max="7427" width="14.33203125" style="22" customWidth="1"/>
    <col min="7428" max="7428" width="6.1640625" style="22" customWidth="1"/>
    <col min="7429" max="7429" width="18.1640625" style="22" customWidth="1"/>
    <col min="7430" max="7430" width="4.6640625" style="22" customWidth="1"/>
    <col min="7431" max="7431" width="17.1640625" style="22" customWidth="1"/>
    <col min="7432" max="7432" width="3.83203125" style="22" customWidth="1"/>
    <col min="7433" max="7433" width="13.83203125" style="22" customWidth="1"/>
    <col min="7434" max="7680" width="9.33203125" style="22"/>
    <col min="7681" max="7681" width="17.33203125" style="22" customWidth="1"/>
    <col min="7682" max="7682" width="6" style="22" customWidth="1"/>
    <col min="7683" max="7683" width="14.33203125" style="22" customWidth="1"/>
    <col min="7684" max="7684" width="6.1640625" style="22" customWidth="1"/>
    <col min="7685" max="7685" width="18.1640625" style="22" customWidth="1"/>
    <col min="7686" max="7686" width="4.6640625" style="22" customWidth="1"/>
    <col min="7687" max="7687" width="17.1640625" style="22" customWidth="1"/>
    <col min="7688" max="7688" width="3.83203125" style="22" customWidth="1"/>
    <col min="7689" max="7689" width="13.83203125" style="22" customWidth="1"/>
    <col min="7690" max="7936" width="9.33203125" style="22"/>
    <col min="7937" max="7937" width="17.33203125" style="22" customWidth="1"/>
    <col min="7938" max="7938" width="6" style="22" customWidth="1"/>
    <col min="7939" max="7939" width="14.33203125" style="22" customWidth="1"/>
    <col min="7940" max="7940" width="6.1640625" style="22" customWidth="1"/>
    <col min="7941" max="7941" width="18.1640625" style="22" customWidth="1"/>
    <col min="7942" max="7942" width="4.6640625" style="22" customWidth="1"/>
    <col min="7943" max="7943" width="17.1640625" style="22" customWidth="1"/>
    <col min="7944" max="7944" width="3.83203125" style="22" customWidth="1"/>
    <col min="7945" max="7945" width="13.83203125" style="22" customWidth="1"/>
    <col min="7946" max="8192" width="9.33203125" style="22"/>
    <col min="8193" max="8193" width="17.33203125" style="22" customWidth="1"/>
    <col min="8194" max="8194" width="6" style="22" customWidth="1"/>
    <col min="8195" max="8195" width="14.33203125" style="22" customWidth="1"/>
    <col min="8196" max="8196" width="6.1640625" style="22" customWidth="1"/>
    <col min="8197" max="8197" width="18.1640625" style="22" customWidth="1"/>
    <col min="8198" max="8198" width="4.6640625" style="22" customWidth="1"/>
    <col min="8199" max="8199" width="17.1640625" style="22" customWidth="1"/>
    <col min="8200" max="8200" width="3.83203125" style="22" customWidth="1"/>
    <col min="8201" max="8201" width="13.83203125" style="22" customWidth="1"/>
    <col min="8202" max="8448" width="9.33203125" style="22"/>
    <col min="8449" max="8449" width="17.33203125" style="22" customWidth="1"/>
    <col min="8450" max="8450" width="6" style="22" customWidth="1"/>
    <col min="8451" max="8451" width="14.33203125" style="22" customWidth="1"/>
    <col min="8452" max="8452" width="6.1640625" style="22" customWidth="1"/>
    <col min="8453" max="8453" width="18.1640625" style="22" customWidth="1"/>
    <col min="8454" max="8454" width="4.6640625" style="22" customWidth="1"/>
    <col min="8455" max="8455" width="17.1640625" style="22" customWidth="1"/>
    <col min="8456" max="8456" width="3.83203125" style="22" customWidth="1"/>
    <col min="8457" max="8457" width="13.83203125" style="22" customWidth="1"/>
    <col min="8458" max="8704" width="9.33203125" style="22"/>
    <col min="8705" max="8705" width="17.33203125" style="22" customWidth="1"/>
    <col min="8706" max="8706" width="6" style="22" customWidth="1"/>
    <col min="8707" max="8707" width="14.33203125" style="22" customWidth="1"/>
    <col min="8708" max="8708" width="6.1640625" style="22" customWidth="1"/>
    <col min="8709" max="8709" width="18.1640625" style="22" customWidth="1"/>
    <col min="8710" max="8710" width="4.6640625" style="22" customWidth="1"/>
    <col min="8711" max="8711" width="17.1640625" style="22" customWidth="1"/>
    <col min="8712" max="8712" width="3.83203125" style="22" customWidth="1"/>
    <col min="8713" max="8713" width="13.83203125" style="22" customWidth="1"/>
    <col min="8714" max="8960" width="9.33203125" style="22"/>
    <col min="8961" max="8961" width="17.33203125" style="22" customWidth="1"/>
    <col min="8962" max="8962" width="6" style="22" customWidth="1"/>
    <col min="8963" max="8963" width="14.33203125" style="22" customWidth="1"/>
    <col min="8964" max="8964" width="6.1640625" style="22" customWidth="1"/>
    <col min="8965" max="8965" width="18.1640625" style="22" customWidth="1"/>
    <col min="8966" max="8966" width="4.6640625" style="22" customWidth="1"/>
    <col min="8967" max="8967" width="17.1640625" style="22" customWidth="1"/>
    <col min="8968" max="8968" width="3.83203125" style="22" customWidth="1"/>
    <col min="8969" max="8969" width="13.83203125" style="22" customWidth="1"/>
    <col min="8970" max="9216" width="9.33203125" style="22"/>
    <col min="9217" max="9217" width="17.33203125" style="22" customWidth="1"/>
    <col min="9218" max="9218" width="6" style="22" customWidth="1"/>
    <col min="9219" max="9219" width="14.33203125" style="22" customWidth="1"/>
    <col min="9220" max="9220" width="6.1640625" style="22" customWidth="1"/>
    <col min="9221" max="9221" width="18.1640625" style="22" customWidth="1"/>
    <col min="9222" max="9222" width="4.6640625" style="22" customWidth="1"/>
    <col min="9223" max="9223" width="17.1640625" style="22" customWidth="1"/>
    <col min="9224" max="9224" width="3.83203125" style="22" customWidth="1"/>
    <col min="9225" max="9225" width="13.83203125" style="22" customWidth="1"/>
    <col min="9226" max="9472" width="9.33203125" style="22"/>
    <col min="9473" max="9473" width="17.33203125" style="22" customWidth="1"/>
    <col min="9474" max="9474" width="6" style="22" customWidth="1"/>
    <col min="9475" max="9475" width="14.33203125" style="22" customWidth="1"/>
    <col min="9476" max="9476" width="6.1640625" style="22" customWidth="1"/>
    <col min="9477" max="9477" width="18.1640625" style="22" customWidth="1"/>
    <col min="9478" max="9478" width="4.6640625" style="22" customWidth="1"/>
    <col min="9479" max="9479" width="17.1640625" style="22" customWidth="1"/>
    <col min="9480" max="9480" width="3.83203125" style="22" customWidth="1"/>
    <col min="9481" max="9481" width="13.83203125" style="22" customWidth="1"/>
    <col min="9482" max="9728" width="9.33203125" style="22"/>
    <col min="9729" max="9729" width="17.33203125" style="22" customWidth="1"/>
    <col min="9730" max="9730" width="6" style="22" customWidth="1"/>
    <col min="9731" max="9731" width="14.33203125" style="22" customWidth="1"/>
    <col min="9732" max="9732" width="6.1640625" style="22" customWidth="1"/>
    <col min="9733" max="9733" width="18.1640625" style="22" customWidth="1"/>
    <col min="9734" max="9734" width="4.6640625" style="22" customWidth="1"/>
    <col min="9735" max="9735" width="17.1640625" style="22" customWidth="1"/>
    <col min="9736" max="9736" width="3.83203125" style="22" customWidth="1"/>
    <col min="9737" max="9737" width="13.83203125" style="22" customWidth="1"/>
    <col min="9738" max="9984" width="9.33203125" style="22"/>
    <col min="9985" max="9985" width="17.33203125" style="22" customWidth="1"/>
    <col min="9986" max="9986" width="6" style="22" customWidth="1"/>
    <col min="9987" max="9987" width="14.33203125" style="22" customWidth="1"/>
    <col min="9988" max="9988" width="6.1640625" style="22" customWidth="1"/>
    <col min="9989" max="9989" width="18.1640625" style="22" customWidth="1"/>
    <col min="9990" max="9990" width="4.6640625" style="22" customWidth="1"/>
    <col min="9991" max="9991" width="17.1640625" style="22" customWidth="1"/>
    <col min="9992" max="9992" width="3.83203125" style="22" customWidth="1"/>
    <col min="9993" max="9993" width="13.83203125" style="22" customWidth="1"/>
    <col min="9994" max="10240" width="9.33203125" style="22"/>
    <col min="10241" max="10241" width="17.33203125" style="22" customWidth="1"/>
    <col min="10242" max="10242" width="6" style="22" customWidth="1"/>
    <col min="10243" max="10243" width="14.33203125" style="22" customWidth="1"/>
    <col min="10244" max="10244" width="6.1640625" style="22" customWidth="1"/>
    <col min="10245" max="10245" width="18.1640625" style="22" customWidth="1"/>
    <col min="10246" max="10246" width="4.6640625" style="22" customWidth="1"/>
    <col min="10247" max="10247" width="17.1640625" style="22" customWidth="1"/>
    <col min="10248" max="10248" width="3.83203125" style="22" customWidth="1"/>
    <col min="10249" max="10249" width="13.83203125" style="22" customWidth="1"/>
    <col min="10250" max="10496" width="9.33203125" style="22"/>
    <col min="10497" max="10497" width="17.33203125" style="22" customWidth="1"/>
    <col min="10498" max="10498" width="6" style="22" customWidth="1"/>
    <col min="10499" max="10499" width="14.33203125" style="22" customWidth="1"/>
    <col min="10500" max="10500" width="6.1640625" style="22" customWidth="1"/>
    <col min="10501" max="10501" width="18.1640625" style="22" customWidth="1"/>
    <col min="10502" max="10502" width="4.6640625" style="22" customWidth="1"/>
    <col min="10503" max="10503" width="17.1640625" style="22" customWidth="1"/>
    <col min="10504" max="10504" width="3.83203125" style="22" customWidth="1"/>
    <col min="10505" max="10505" width="13.83203125" style="22" customWidth="1"/>
    <col min="10506" max="10752" width="9.33203125" style="22"/>
    <col min="10753" max="10753" width="17.33203125" style="22" customWidth="1"/>
    <col min="10754" max="10754" width="6" style="22" customWidth="1"/>
    <col min="10755" max="10755" width="14.33203125" style="22" customWidth="1"/>
    <col min="10756" max="10756" width="6.1640625" style="22" customWidth="1"/>
    <col min="10757" max="10757" width="18.1640625" style="22" customWidth="1"/>
    <col min="10758" max="10758" width="4.6640625" style="22" customWidth="1"/>
    <col min="10759" max="10759" width="17.1640625" style="22" customWidth="1"/>
    <col min="10760" max="10760" width="3.83203125" style="22" customWidth="1"/>
    <col min="10761" max="10761" width="13.83203125" style="22" customWidth="1"/>
    <col min="10762" max="11008" width="9.33203125" style="22"/>
    <col min="11009" max="11009" width="17.33203125" style="22" customWidth="1"/>
    <col min="11010" max="11010" width="6" style="22" customWidth="1"/>
    <col min="11011" max="11011" width="14.33203125" style="22" customWidth="1"/>
    <col min="11012" max="11012" width="6.1640625" style="22" customWidth="1"/>
    <col min="11013" max="11013" width="18.1640625" style="22" customWidth="1"/>
    <col min="11014" max="11014" width="4.6640625" style="22" customWidth="1"/>
    <col min="11015" max="11015" width="17.1640625" style="22" customWidth="1"/>
    <col min="11016" max="11016" width="3.83203125" style="22" customWidth="1"/>
    <col min="11017" max="11017" width="13.83203125" style="22" customWidth="1"/>
    <col min="11018" max="11264" width="9.33203125" style="22"/>
    <col min="11265" max="11265" width="17.33203125" style="22" customWidth="1"/>
    <col min="11266" max="11266" width="6" style="22" customWidth="1"/>
    <col min="11267" max="11267" width="14.33203125" style="22" customWidth="1"/>
    <col min="11268" max="11268" width="6.1640625" style="22" customWidth="1"/>
    <col min="11269" max="11269" width="18.1640625" style="22" customWidth="1"/>
    <col min="11270" max="11270" width="4.6640625" style="22" customWidth="1"/>
    <col min="11271" max="11271" width="17.1640625" style="22" customWidth="1"/>
    <col min="11272" max="11272" width="3.83203125" style="22" customWidth="1"/>
    <col min="11273" max="11273" width="13.83203125" style="22" customWidth="1"/>
    <col min="11274" max="11520" width="9.33203125" style="22"/>
    <col min="11521" max="11521" width="17.33203125" style="22" customWidth="1"/>
    <col min="11522" max="11522" width="6" style="22" customWidth="1"/>
    <col min="11523" max="11523" width="14.33203125" style="22" customWidth="1"/>
    <col min="11524" max="11524" width="6.1640625" style="22" customWidth="1"/>
    <col min="11525" max="11525" width="18.1640625" style="22" customWidth="1"/>
    <col min="11526" max="11526" width="4.6640625" style="22" customWidth="1"/>
    <col min="11527" max="11527" width="17.1640625" style="22" customWidth="1"/>
    <col min="11528" max="11528" width="3.83203125" style="22" customWidth="1"/>
    <col min="11529" max="11529" width="13.83203125" style="22" customWidth="1"/>
    <col min="11530" max="11776" width="9.33203125" style="22"/>
    <col min="11777" max="11777" width="17.33203125" style="22" customWidth="1"/>
    <col min="11778" max="11778" width="6" style="22" customWidth="1"/>
    <col min="11779" max="11779" width="14.33203125" style="22" customWidth="1"/>
    <col min="11780" max="11780" width="6.1640625" style="22" customWidth="1"/>
    <col min="11781" max="11781" width="18.1640625" style="22" customWidth="1"/>
    <col min="11782" max="11782" width="4.6640625" style="22" customWidth="1"/>
    <col min="11783" max="11783" width="17.1640625" style="22" customWidth="1"/>
    <col min="11784" max="11784" width="3.83203125" style="22" customWidth="1"/>
    <col min="11785" max="11785" width="13.83203125" style="22" customWidth="1"/>
    <col min="11786" max="12032" width="9.33203125" style="22"/>
    <col min="12033" max="12033" width="17.33203125" style="22" customWidth="1"/>
    <col min="12034" max="12034" width="6" style="22" customWidth="1"/>
    <col min="12035" max="12035" width="14.33203125" style="22" customWidth="1"/>
    <col min="12036" max="12036" width="6.1640625" style="22" customWidth="1"/>
    <col min="12037" max="12037" width="18.1640625" style="22" customWidth="1"/>
    <col min="12038" max="12038" width="4.6640625" style="22" customWidth="1"/>
    <col min="12039" max="12039" width="17.1640625" style="22" customWidth="1"/>
    <col min="12040" max="12040" width="3.83203125" style="22" customWidth="1"/>
    <col min="12041" max="12041" width="13.83203125" style="22" customWidth="1"/>
    <col min="12042" max="12288" width="9.33203125" style="22"/>
    <col min="12289" max="12289" width="17.33203125" style="22" customWidth="1"/>
    <col min="12290" max="12290" width="6" style="22" customWidth="1"/>
    <col min="12291" max="12291" width="14.33203125" style="22" customWidth="1"/>
    <col min="12292" max="12292" width="6.1640625" style="22" customWidth="1"/>
    <col min="12293" max="12293" width="18.1640625" style="22" customWidth="1"/>
    <col min="12294" max="12294" width="4.6640625" style="22" customWidth="1"/>
    <col min="12295" max="12295" width="17.1640625" style="22" customWidth="1"/>
    <col min="12296" max="12296" width="3.83203125" style="22" customWidth="1"/>
    <col min="12297" max="12297" width="13.83203125" style="22" customWidth="1"/>
    <col min="12298" max="12544" width="9.33203125" style="22"/>
    <col min="12545" max="12545" width="17.33203125" style="22" customWidth="1"/>
    <col min="12546" max="12546" width="6" style="22" customWidth="1"/>
    <col min="12547" max="12547" width="14.33203125" style="22" customWidth="1"/>
    <col min="12548" max="12548" width="6.1640625" style="22" customWidth="1"/>
    <col min="12549" max="12549" width="18.1640625" style="22" customWidth="1"/>
    <col min="12550" max="12550" width="4.6640625" style="22" customWidth="1"/>
    <col min="12551" max="12551" width="17.1640625" style="22" customWidth="1"/>
    <col min="12552" max="12552" width="3.83203125" style="22" customWidth="1"/>
    <col min="12553" max="12553" width="13.83203125" style="22" customWidth="1"/>
    <col min="12554" max="12800" width="9.33203125" style="22"/>
    <col min="12801" max="12801" width="17.33203125" style="22" customWidth="1"/>
    <col min="12802" max="12802" width="6" style="22" customWidth="1"/>
    <col min="12803" max="12803" width="14.33203125" style="22" customWidth="1"/>
    <col min="12804" max="12804" width="6.1640625" style="22" customWidth="1"/>
    <col min="12805" max="12805" width="18.1640625" style="22" customWidth="1"/>
    <col min="12806" max="12806" width="4.6640625" style="22" customWidth="1"/>
    <col min="12807" max="12807" width="17.1640625" style="22" customWidth="1"/>
    <col min="12808" max="12808" width="3.83203125" style="22" customWidth="1"/>
    <col min="12809" max="12809" width="13.83203125" style="22" customWidth="1"/>
    <col min="12810" max="13056" width="9.33203125" style="22"/>
    <col min="13057" max="13057" width="17.33203125" style="22" customWidth="1"/>
    <col min="13058" max="13058" width="6" style="22" customWidth="1"/>
    <col min="13059" max="13059" width="14.33203125" style="22" customWidth="1"/>
    <col min="13060" max="13060" width="6.1640625" style="22" customWidth="1"/>
    <col min="13061" max="13061" width="18.1640625" style="22" customWidth="1"/>
    <col min="13062" max="13062" width="4.6640625" style="22" customWidth="1"/>
    <col min="13063" max="13063" width="17.1640625" style="22" customWidth="1"/>
    <col min="13064" max="13064" width="3.83203125" style="22" customWidth="1"/>
    <col min="13065" max="13065" width="13.83203125" style="22" customWidth="1"/>
    <col min="13066" max="13312" width="9.33203125" style="22"/>
    <col min="13313" max="13313" width="17.33203125" style="22" customWidth="1"/>
    <col min="13314" max="13314" width="6" style="22" customWidth="1"/>
    <col min="13315" max="13315" width="14.33203125" style="22" customWidth="1"/>
    <col min="13316" max="13316" width="6.1640625" style="22" customWidth="1"/>
    <col min="13317" max="13317" width="18.1640625" style="22" customWidth="1"/>
    <col min="13318" max="13318" width="4.6640625" style="22" customWidth="1"/>
    <col min="13319" max="13319" width="17.1640625" style="22" customWidth="1"/>
    <col min="13320" max="13320" width="3.83203125" style="22" customWidth="1"/>
    <col min="13321" max="13321" width="13.83203125" style="22" customWidth="1"/>
    <col min="13322" max="13568" width="9.33203125" style="22"/>
    <col min="13569" max="13569" width="17.33203125" style="22" customWidth="1"/>
    <col min="13570" max="13570" width="6" style="22" customWidth="1"/>
    <col min="13571" max="13571" width="14.33203125" style="22" customWidth="1"/>
    <col min="13572" max="13572" width="6.1640625" style="22" customWidth="1"/>
    <col min="13573" max="13573" width="18.1640625" style="22" customWidth="1"/>
    <col min="13574" max="13574" width="4.6640625" style="22" customWidth="1"/>
    <col min="13575" max="13575" width="17.1640625" style="22" customWidth="1"/>
    <col min="13576" max="13576" width="3.83203125" style="22" customWidth="1"/>
    <col min="13577" max="13577" width="13.83203125" style="22" customWidth="1"/>
    <col min="13578" max="13824" width="9.33203125" style="22"/>
    <col min="13825" max="13825" width="17.33203125" style="22" customWidth="1"/>
    <col min="13826" max="13826" width="6" style="22" customWidth="1"/>
    <col min="13827" max="13827" width="14.33203125" style="22" customWidth="1"/>
    <col min="13828" max="13828" width="6.1640625" style="22" customWidth="1"/>
    <col min="13829" max="13829" width="18.1640625" style="22" customWidth="1"/>
    <col min="13830" max="13830" width="4.6640625" style="22" customWidth="1"/>
    <col min="13831" max="13831" width="17.1640625" style="22" customWidth="1"/>
    <col min="13832" max="13832" width="3.83203125" style="22" customWidth="1"/>
    <col min="13833" max="13833" width="13.83203125" style="22" customWidth="1"/>
    <col min="13834" max="14080" width="9.33203125" style="22"/>
    <col min="14081" max="14081" width="17.33203125" style="22" customWidth="1"/>
    <col min="14082" max="14082" width="6" style="22" customWidth="1"/>
    <col min="14083" max="14083" width="14.33203125" style="22" customWidth="1"/>
    <col min="14084" max="14084" width="6.1640625" style="22" customWidth="1"/>
    <col min="14085" max="14085" width="18.1640625" style="22" customWidth="1"/>
    <col min="14086" max="14086" width="4.6640625" style="22" customWidth="1"/>
    <col min="14087" max="14087" width="17.1640625" style="22" customWidth="1"/>
    <col min="14088" max="14088" width="3.83203125" style="22" customWidth="1"/>
    <col min="14089" max="14089" width="13.83203125" style="22" customWidth="1"/>
    <col min="14090" max="14336" width="9.33203125" style="22"/>
    <col min="14337" max="14337" width="17.33203125" style="22" customWidth="1"/>
    <col min="14338" max="14338" width="6" style="22" customWidth="1"/>
    <col min="14339" max="14339" width="14.33203125" style="22" customWidth="1"/>
    <col min="14340" max="14340" width="6.1640625" style="22" customWidth="1"/>
    <col min="14341" max="14341" width="18.1640625" style="22" customWidth="1"/>
    <col min="14342" max="14342" width="4.6640625" style="22" customWidth="1"/>
    <col min="14343" max="14343" width="17.1640625" style="22" customWidth="1"/>
    <col min="14344" max="14344" width="3.83203125" style="22" customWidth="1"/>
    <col min="14345" max="14345" width="13.83203125" style="22" customWidth="1"/>
    <col min="14346" max="14592" width="9.33203125" style="22"/>
    <col min="14593" max="14593" width="17.33203125" style="22" customWidth="1"/>
    <col min="14594" max="14594" width="6" style="22" customWidth="1"/>
    <col min="14595" max="14595" width="14.33203125" style="22" customWidth="1"/>
    <col min="14596" max="14596" width="6.1640625" style="22" customWidth="1"/>
    <col min="14597" max="14597" width="18.1640625" style="22" customWidth="1"/>
    <col min="14598" max="14598" width="4.6640625" style="22" customWidth="1"/>
    <col min="14599" max="14599" width="17.1640625" style="22" customWidth="1"/>
    <col min="14600" max="14600" width="3.83203125" style="22" customWidth="1"/>
    <col min="14601" max="14601" width="13.83203125" style="22" customWidth="1"/>
    <col min="14602" max="14848" width="9.33203125" style="22"/>
    <col min="14849" max="14849" width="17.33203125" style="22" customWidth="1"/>
    <col min="14850" max="14850" width="6" style="22" customWidth="1"/>
    <col min="14851" max="14851" width="14.33203125" style="22" customWidth="1"/>
    <col min="14852" max="14852" width="6.1640625" style="22" customWidth="1"/>
    <col min="14853" max="14853" width="18.1640625" style="22" customWidth="1"/>
    <col min="14854" max="14854" width="4.6640625" style="22" customWidth="1"/>
    <col min="14855" max="14855" width="17.1640625" style="22" customWidth="1"/>
    <col min="14856" max="14856" width="3.83203125" style="22" customWidth="1"/>
    <col min="14857" max="14857" width="13.83203125" style="22" customWidth="1"/>
    <col min="14858" max="15104" width="9.33203125" style="22"/>
    <col min="15105" max="15105" width="17.33203125" style="22" customWidth="1"/>
    <col min="15106" max="15106" width="6" style="22" customWidth="1"/>
    <col min="15107" max="15107" width="14.33203125" style="22" customWidth="1"/>
    <col min="15108" max="15108" width="6.1640625" style="22" customWidth="1"/>
    <col min="15109" max="15109" width="18.1640625" style="22" customWidth="1"/>
    <col min="15110" max="15110" width="4.6640625" style="22" customWidth="1"/>
    <col min="15111" max="15111" width="17.1640625" style="22" customWidth="1"/>
    <col min="15112" max="15112" width="3.83203125" style="22" customWidth="1"/>
    <col min="15113" max="15113" width="13.83203125" style="22" customWidth="1"/>
    <col min="15114" max="15360" width="9.33203125" style="22"/>
    <col min="15361" max="15361" width="17.33203125" style="22" customWidth="1"/>
    <col min="15362" max="15362" width="6" style="22" customWidth="1"/>
    <col min="15363" max="15363" width="14.33203125" style="22" customWidth="1"/>
    <col min="15364" max="15364" width="6.1640625" style="22" customWidth="1"/>
    <col min="15365" max="15365" width="18.1640625" style="22" customWidth="1"/>
    <col min="15366" max="15366" width="4.6640625" style="22" customWidth="1"/>
    <col min="15367" max="15367" width="17.1640625" style="22" customWidth="1"/>
    <col min="15368" max="15368" width="3.83203125" style="22" customWidth="1"/>
    <col min="15369" max="15369" width="13.83203125" style="22" customWidth="1"/>
    <col min="15370" max="15616" width="9.33203125" style="22"/>
    <col min="15617" max="15617" width="17.33203125" style="22" customWidth="1"/>
    <col min="15618" max="15618" width="6" style="22" customWidth="1"/>
    <col min="15619" max="15619" width="14.33203125" style="22" customWidth="1"/>
    <col min="15620" max="15620" width="6.1640625" style="22" customWidth="1"/>
    <col min="15621" max="15621" width="18.1640625" style="22" customWidth="1"/>
    <col min="15622" max="15622" width="4.6640625" style="22" customWidth="1"/>
    <col min="15623" max="15623" width="17.1640625" style="22" customWidth="1"/>
    <col min="15624" max="15624" width="3.83203125" style="22" customWidth="1"/>
    <col min="15625" max="15625" width="13.83203125" style="22" customWidth="1"/>
    <col min="15626" max="15872" width="9.33203125" style="22"/>
    <col min="15873" max="15873" width="17.33203125" style="22" customWidth="1"/>
    <col min="15874" max="15874" width="6" style="22" customWidth="1"/>
    <col min="15875" max="15875" width="14.33203125" style="22" customWidth="1"/>
    <col min="15876" max="15876" width="6.1640625" style="22" customWidth="1"/>
    <col min="15877" max="15877" width="18.1640625" style="22" customWidth="1"/>
    <col min="15878" max="15878" width="4.6640625" style="22" customWidth="1"/>
    <col min="15879" max="15879" width="17.1640625" style="22" customWidth="1"/>
    <col min="15880" max="15880" width="3.83203125" style="22" customWidth="1"/>
    <col min="15881" max="15881" width="13.83203125" style="22" customWidth="1"/>
    <col min="15882" max="16128" width="9.33203125" style="22"/>
    <col min="16129" max="16129" width="17.33203125" style="22" customWidth="1"/>
    <col min="16130" max="16130" width="6" style="22" customWidth="1"/>
    <col min="16131" max="16131" width="14.33203125" style="22" customWidth="1"/>
    <col min="16132" max="16132" width="6.1640625" style="22" customWidth="1"/>
    <col min="16133" max="16133" width="18.1640625" style="22" customWidth="1"/>
    <col min="16134" max="16134" width="4.6640625" style="22" customWidth="1"/>
    <col min="16135" max="16135" width="17.1640625" style="22" customWidth="1"/>
    <col min="16136" max="16136" width="3.83203125" style="22" customWidth="1"/>
    <col min="16137" max="16137" width="13.83203125" style="22" customWidth="1"/>
    <col min="16138" max="16384" width="9.33203125" style="22"/>
  </cols>
  <sheetData>
    <row r="1" spans="1:9" x14ac:dyDescent="0.2">
      <c r="A1" s="21" t="s">
        <v>531</v>
      </c>
    </row>
    <row r="2" spans="1:9" x14ac:dyDescent="0.2">
      <c r="A2" s="21" t="s">
        <v>532</v>
      </c>
    </row>
    <row r="4" spans="1:9" x14ac:dyDescent="0.2">
      <c r="A4" s="22" t="s">
        <v>49</v>
      </c>
    </row>
    <row r="5" spans="1:9" x14ac:dyDescent="0.2">
      <c r="A5" s="23" t="s">
        <v>533</v>
      </c>
    </row>
    <row r="9" spans="1:9" x14ac:dyDescent="0.2">
      <c r="A9" s="22" t="s">
        <v>50</v>
      </c>
      <c r="G9" s="24" t="s">
        <v>42</v>
      </c>
      <c r="H9" s="24"/>
      <c r="I9" s="24"/>
    </row>
    <row r="10" spans="1:9" x14ac:dyDescent="0.2">
      <c r="E10" s="25" t="s">
        <v>51</v>
      </c>
      <c r="G10" s="25" t="s">
        <v>0</v>
      </c>
      <c r="I10" s="25" t="s">
        <v>44</v>
      </c>
    </row>
    <row r="11" spans="1:9" x14ac:dyDescent="0.2">
      <c r="A11" s="26" t="s">
        <v>45</v>
      </c>
      <c r="C11" s="26" t="s">
        <v>46</v>
      </c>
      <c r="E11" s="26" t="s">
        <v>47</v>
      </c>
      <c r="G11" s="26" t="s">
        <v>1</v>
      </c>
      <c r="I11" s="26" t="s">
        <v>2</v>
      </c>
    </row>
    <row r="12" spans="1:9" x14ac:dyDescent="0.2">
      <c r="A12" s="27"/>
      <c r="C12" s="54"/>
      <c r="E12" s="39">
        <f>+G12+I12</f>
        <v>0</v>
      </c>
      <c r="G12" s="27"/>
      <c r="I12" s="27"/>
    </row>
    <row r="13" spans="1:9" x14ac:dyDescent="0.2">
      <c r="A13" s="27"/>
      <c r="C13" s="54"/>
      <c r="E13" s="39">
        <f t="shared" ref="E13:E25" si="0">+G13+I13</f>
        <v>0</v>
      </c>
      <c r="G13" s="27"/>
      <c r="I13" s="27"/>
    </row>
    <row r="14" spans="1:9" x14ac:dyDescent="0.2">
      <c r="A14" s="27"/>
      <c r="C14" s="54"/>
      <c r="E14" s="39">
        <f t="shared" si="0"/>
        <v>0</v>
      </c>
      <c r="G14" s="27"/>
      <c r="I14" s="27"/>
    </row>
    <row r="15" spans="1:9" x14ac:dyDescent="0.2">
      <c r="A15" s="27"/>
      <c r="C15" s="54"/>
      <c r="E15" s="39">
        <f t="shared" si="0"/>
        <v>0</v>
      </c>
      <c r="G15" s="27"/>
      <c r="I15" s="27"/>
    </row>
    <row r="16" spans="1:9" x14ac:dyDescent="0.2">
      <c r="A16" s="27"/>
      <c r="C16" s="54"/>
      <c r="E16" s="39">
        <f t="shared" si="0"/>
        <v>0</v>
      </c>
      <c r="G16" s="27"/>
      <c r="I16" s="27"/>
    </row>
    <row r="17" spans="1:9" x14ac:dyDescent="0.2">
      <c r="A17" s="27"/>
      <c r="C17" s="54"/>
      <c r="E17" s="39">
        <f t="shared" si="0"/>
        <v>0</v>
      </c>
      <c r="G17" s="27"/>
      <c r="I17" s="27"/>
    </row>
    <row r="18" spans="1:9" x14ac:dyDescent="0.2">
      <c r="A18" s="27"/>
      <c r="C18" s="54"/>
      <c r="E18" s="39">
        <f t="shared" si="0"/>
        <v>0</v>
      </c>
      <c r="G18" s="27"/>
      <c r="I18" s="27"/>
    </row>
    <row r="19" spans="1:9" x14ac:dyDescent="0.2">
      <c r="A19" s="27"/>
      <c r="C19" s="54"/>
      <c r="E19" s="39">
        <f t="shared" si="0"/>
        <v>0</v>
      </c>
      <c r="G19" s="27"/>
      <c r="I19" s="27"/>
    </row>
    <row r="20" spans="1:9" x14ac:dyDescent="0.2">
      <c r="A20" s="27"/>
      <c r="C20" s="54"/>
      <c r="E20" s="39">
        <f t="shared" si="0"/>
        <v>0</v>
      </c>
      <c r="G20" s="27"/>
      <c r="I20" s="27"/>
    </row>
    <row r="21" spans="1:9" x14ac:dyDescent="0.2">
      <c r="A21" s="27"/>
      <c r="C21" s="54"/>
      <c r="E21" s="39">
        <f t="shared" si="0"/>
        <v>0</v>
      </c>
      <c r="G21" s="27"/>
      <c r="I21" s="27"/>
    </row>
    <row r="22" spans="1:9" x14ac:dyDescent="0.2">
      <c r="A22" s="27"/>
      <c r="C22" s="54"/>
      <c r="E22" s="39">
        <f t="shared" si="0"/>
        <v>0</v>
      </c>
      <c r="G22" s="27"/>
      <c r="I22" s="27"/>
    </row>
    <row r="23" spans="1:9" x14ac:dyDescent="0.2">
      <c r="A23" s="27"/>
      <c r="C23" s="54"/>
      <c r="E23" s="39">
        <f t="shared" si="0"/>
        <v>0</v>
      </c>
      <c r="G23" s="27"/>
      <c r="I23" s="27"/>
    </row>
    <row r="24" spans="1:9" x14ac:dyDescent="0.2">
      <c r="A24" s="27"/>
      <c r="C24" s="54"/>
      <c r="E24" s="39">
        <f t="shared" si="0"/>
        <v>0</v>
      </c>
      <c r="G24" s="27"/>
      <c r="I24" s="27"/>
    </row>
    <row r="25" spans="1:9" x14ac:dyDescent="0.2">
      <c r="A25" s="27"/>
      <c r="C25" s="54"/>
      <c r="E25" s="39">
        <f t="shared" si="0"/>
        <v>0</v>
      </c>
      <c r="G25" s="27"/>
      <c r="I25" s="27"/>
    </row>
    <row r="27" spans="1:9" x14ac:dyDescent="0.2">
      <c r="A27" s="23" t="s">
        <v>536</v>
      </c>
    </row>
    <row r="28" spans="1:9" x14ac:dyDescent="0.2">
      <c r="A28" s="22" t="s">
        <v>52</v>
      </c>
    </row>
    <row r="29" spans="1:9" ht="13.5" thickBot="1" x14ac:dyDescent="0.25">
      <c r="A29" s="23" t="s">
        <v>535</v>
      </c>
      <c r="E29" s="40">
        <f>SUM(E12:E25)</f>
        <v>0</v>
      </c>
      <c r="F29" s="41"/>
      <c r="G29" s="40">
        <f>SUM(G12:G25)</f>
        <v>0</v>
      </c>
      <c r="H29" s="41"/>
      <c r="I29" s="40">
        <f>SUM(I12:I25)</f>
        <v>0</v>
      </c>
    </row>
    <row r="30" spans="1:9" ht="13.5" thickTop="1" x14ac:dyDescent="0.2"/>
    <row r="37" spans="1:7" x14ac:dyDescent="0.2">
      <c r="A37" s="22" t="s">
        <v>53</v>
      </c>
    </row>
    <row r="38" spans="1:7" x14ac:dyDescent="0.2">
      <c r="A38" s="22" t="s">
        <v>54</v>
      </c>
    </row>
    <row r="39" spans="1:7" x14ac:dyDescent="0.2">
      <c r="A39" s="22" t="s">
        <v>55</v>
      </c>
    </row>
    <row r="41" spans="1:7" ht="13.5" thickBot="1" x14ac:dyDescent="0.25">
      <c r="A41" s="28"/>
      <c r="D41" s="29"/>
      <c r="E41" s="29"/>
      <c r="F41" s="29"/>
      <c r="G41" s="29"/>
    </row>
    <row r="42" spans="1:7" x14ac:dyDescent="0.2">
      <c r="A42" s="22" t="s">
        <v>3</v>
      </c>
      <c r="D42" s="22" t="s">
        <v>4</v>
      </c>
    </row>
  </sheetData>
  <pageMargins left="0.7" right="0.7" top="0.75" bottom="0.75" header="0.3" footer="0.3"/>
  <pageSetup orientation="portrait" r:id="rId1"/>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273F9-D365-4B29-AC81-ACD443E303EA}">
  <dimension ref="A1:F261"/>
  <sheetViews>
    <sheetView workbookViewId="0">
      <selection activeCell="B2" sqref="B2"/>
    </sheetView>
  </sheetViews>
  <sheetFormatPr defaultColWidth="8.83203125" defaultRowHeight="15" x14ac:dyDescent="0.25"/>
  <cols>
    <col min="1" max="1" width="11.6640625" style="62" customWidth="1"/>
    <col min="2" max="2" width="14" style="62" customWidth="1"/>
    <col min="3" max="3" width="13.83203125" style="62" customWidth="1"/>
    <col min="4" max="4" width="16.1640625" style="62" customWidth="1"/>
    <col min="5" max="5" width="41.1640625" style="62" bestFit="1" customWidth="1"/>
    <col min="6" max="16384" width="8.83203125" style="62"/>
  </cols>
  <sheetData>
    <row r="1" spans="1:6" x14ac:dyDescent="0.25">
      <c r="A1" s="62" t="s">
        <v>74</v>
      </c>
      <c r="B1" s="62" t="s">
        <v>487</v>
      </c>
      <c r="C1" s="62" t="s">
        <v>478</v>
      </c>
      <c r="D1" s="62" t="s">
        <v>479</v>
      </c>
      <c r="E1" s="62" t="s">
        <v>480</v>
      </c>
      <c r="F1" s="62" t="s">
        <v>488</v>
      </c>
    </row>
    <row r="2" spans="1:6" x14ac:dyDescent="0.25">
      <c r="A2" s="62" cm="1">
        <f t="array" ref="A2">EntityID</f>
        <v>0</v>
      </c>
      <c r="B2" s="62" cm="1">
        <f t="array" ref="B2">FY</f>
        <v>1</v>
      </c>
      <c r="C2" s="62" t="s">
        <v>481</v>
      </c>
      <c r="D2" s="62" t="s">
        <v>482</v>
      </c>
      <c r="E2" s="62" t="str">
        <f>+'all taxes-12 month'!C14</f>
        <v>Real &amp; Personal Ad Valorem</v>
      </c>
      <c r="F2" s="62">
        <f>_xlfn.XLOOKUP(TBL_TAX_CONF_DTL[[#This Row],[ROW_DESC]],'all taxes-12 month'!$C$14:$C$28,'all taxes-12 month'!$G$14:$G$28,0,0,1)</f>
        <v>0</v>
      </c>
    </row>
    <row r="3" spans="1:6" x14ac:dyDescent="0.25">
      <c r="A3" s="62" cm="1">
        <f t="array" ref="A3">EntityID</f>
        <v>0</v>
      </c>
      <c r="B3" s="62" cm="1">
        <f t="array" ref="B3">FY</f>
        <v>1</v>
      </c>
      <c r="C3" s="62" t="s">
        <v>481</v>
      </c>
      <c r="D3" s="62" t="s">
        <v>482</v>
      </c>
      <c r="E3" s="62" t="str">
        <f>+'all taxes-12 month'!C15</f>
        <v>Forest Land Protection Act</v>
      </c>
      <c r="F3" s="62">
        <f>_xlfn.XLOOKUP(TBL_TAX_CONF_DTL[[#This Row],[ROW_DESC]],'all taxes-12 month'!$C$14:$C$28,'all taxes-12 month'!$G$14:$G$28,0,0,1)</f>
        <v>0</v>
      </c>
    </row>
    <row r="4" spans="1:6" x14ac:dyDescent="0.25">
      <c r="A4" s="62" cm="1">
        <f t="array" ref="A4">EntityID</f>
        <v>0</v>
      </c>
      <c r="B4" s="62" cm="1">
        <f t="array" ref="B4">FY</f>
        <v>1</v>
      </c>
      <c r="C4" s="62" t="s">
        <v>481</v>
      </c>
      <c r="D4" s="62" t="s">
        <v>482</v>
      </c>
      <c r="E4" s="62" t="str">
        <f>+'all taxes-12 month'!C16</f>
        <v>Mobile Homes Ad Valorem</v>
      </c>
      <c r="F4" s="62">
        <f>_xlfn.XLOOKUP(TBL_TAX_CONF_DTL[[#This Row],[ROW_DESC]],'all taxes-12 month'!$C$14:$C$28,'all taxes-12 month'!$G$14:$G$28,0,0,1)</f>
        <v>0</v>
      </c>
    </row>
    <row r="5" spans="1:6" x14ac:dyDescent="0.25">
      <c r="A5" s="62" cm="1">
        <f t="array" ref="A5">EntityID</f>
        <v>0</v>
      </c>
      <c r="B5" s="62" cm="1">
        <f t="array" ref="B5">FY</f>
        <v>1</v>
      </c>
      <c r="C5" s="62" t="s">
        <v>481</v>
      </c>
      <c r="D5" s="62" t="s">
        <v>482</v>
      </c>
      <c r="E5" s="62" t="str">
        <f>+'all taxes-12 month'!C17</f>
        <v>Motor Vehicle Ad Valorem</v>
      </c>
      <c r="F5" s="62">
        <f>_xlfn.XLOOKUP(TBL_TAX_CONF_DTL[[#This Row],[ROW_DESC]],'all taxes-12 month'!$C$14:$C$28,'all taxes-12 month'!$G$14:$G$28,0,0,1)</f>
        <v>0</v>
      </c>
    </row>
    <row r="6" spans="1:6" x14ac:dyDescent="0.25">
      <c r="A6" s="62" cm="1">
        <f t="array" ref="A6">EntityID</f>
        <v>0</v>
      </c>
      <c r="B6" s="62" cm="1">
        <f t="array" ref="B6">FY</f>
        <v>1</v>
      </c>
      <c r="C6" s="62" t="s">
        <v>481</v>
      </c>
      <c r="D6" s="62" t="s">
        <v>482</v>
      </c>
      <c r="E6" s="62" t="str">
        <f>+'all taxes-12 month'!C18</f>
        <v>Heavy Duty Equipment Ad Valorem</v>
      </c>
      <c r="F6" s="62">
        <f>_xlfn.XLOOKUP(TBL_TAX_CONF_DTL[[#This Row],[ROW_DESC]],'all taxes-12 month'!$C$14:$C$28,'all taxes-12 month'!$G$14:$G$28,0,0,1)</f>
        <v>0</v>
      </c>
    </row>
    <row r="7" spans="1:6" x14ac:dyDescent="0.25">
      <c r="A7" s="62" cm="1">
        <f t="array" ref="A7">EntityID</f>
        <v>0</v>
      </c>
      <c r="B7" s="62" cm="1">
        <f t="array" ref="B7">FY</f>
        <v>1</v>
      </c>
      <c r="C7" s="62" t="s">
        <v>481</v>
      </c>
      <c r="D7" s="62" t="s">
        <v>482</v>
      </c>
      <c r="E7" s="62" t="str">
        <f>+'all taxes-12 month'!C19</f>
        <v>Public Utilities Ad Valorem</v>
      </c>
      <c r="F7" s="62">
        <f>_xlfn.XLOOKUP(TBL_TAX_CONF_DTL[[#This Row],[ROW_DESC]],'all taxes-12 month'!$C$14:$C$28,'all taxes-12 month'!$G$14:$G$28,0,0,1)</f>
        <v>0</v>
      </c>
    </row>
    <row r="8" spans="1:6" x14ac:dyDescent="0.25">
      <c r="A8" s="62" cm="1">
        <f t="array" ref="A8">EntityID</f>
        <v>0</v>
      </c>
      <c r="B8" s="62" cm="1">
        <f t="array" ref="B8">FY</f>
        <v>1</v>
      </c>
      <c r="C8" s="62" t="s">
        <v>481</v>
      </c>
      <c r="D8" s="62" t="s">
        <v>482</v>
      </c>
      <c r="E8" s="62" t="str">
        <f>+'all taxes-12 month'!C20</f>
        <v>Timber Ad Valorem</v>
      </c>
      <c r="F8" s="62">
        <f>_xlfn.XLOOKUP(TBL_TAX_CONF_DTL[[#This Row],[ROW_DESC]],'all taxes-12 month'!$C$14:$C$28,'all taxes-12 month'!$G$14:$G$28,0,0,1)</f>
        <v>0</v>
      </c>
    </row>
    <row r="9" spans="1:6" x14ac:dyDescent="0.25">
      <c r="A9" s="62" cm="1">
        <f t="array" ref="A9">EntityID</f>
        <v>0</v>
      </c>
      <c r="B9" s="62" cm="1">
        <f t="array" ref="B9">FY</f>
        <v>1</v>
      </c>
      <c r="C9" s="62" t="s">
        <v>481</v>
      </c>
      <c r="D9" s="62" t="s">
        <v>482</v>
      </c>
      <c r="E9" s="62" t="str">
        <f>+'all taxes-12 month'!C21</f>
        <v>N.O.D.'s</v>
      </c>
      <c r="F9" s="62">
        <f>_xlfn.XLOOKUP(TBL_TAX_CONF_DTL[[#This Row],[ROW_DESC]],'all taxes-12 month'!$C$14:$C$28,'all taxes-12 month'!$G$14:$G$28,0,0,1)</f>
        <v>0</v>
      </c>
    </row>
    <row r="10" spans="1:6" x14ac:dyDescent="0.25">
      <c r="A10" s="62" cm="1">
        <f t="array" ref="A10">EntityID</f>
        <v>0</v>
      </c>
      <c r="B10" s="62" cm="1">
        <f t="array" ref="B10">FY</f>
        <v>1</v>
      </c>
      <c r="C10" s="62" t="s">
        <v>481</v>
      </c>
      <c r="D10" s="62" t="s">
        <v>482</v>
      </c>
      <c r="E10" s="62" t="str">
        <f>+'all taxes-12 month'!C22</f>
        <v>Intangible Recording Tax</v>
      </c>
      <c r="F10" s="62">
        <f>_xlfn.XLOOKUP(TBL_TAX_CONF_DTL[[#This Row],[ROW_DESC]],'all taxes-12 month'!$C$14:$C$28,'all taxes-12 month'!$G$14:$G$28,0,0,1)</f>
        <v>0</v>
      </c>
    </row>
    <row r="11" spans="1:6" x14ac:dyDescent="0.25">
      <c r="A11" s="62" cm="1">
        <f t="array" ref="A11">EntityID</f>
        <v>0</v>
      </c>
      <c r="B11" s="62" cm="1">
        <f t="array" ref="B11">FY</f>
        <v>1</v>
      </c>
      <c r="C11" s="62" t="s">
        <v>481</v>
      </c>
      <c r="D11" s="62" t="s">
        <v>482</v>
      </c>
      <c r="E11" s="62" t="str">
        <f>+'all taxes-12 month'!C23</f>
        <v>Delinquent Tax Collections (ALL PRIOR YEARS)</v>
      </c>
      <c r="F11" s="62">
        <f>_xlfn.XLOOKUP(TBL_TAX_CONF_DTL[[#This Row],[ROW_DESC]],'all taxes-12 month'!$C$14:$C$28,'all taxes-12 month'!$G$14:$G$28,0,0,1)</f>
        <v>0</v>
      </c>
    </row>
    <row r="12" spans="1:6" x14ac:dyDescent="0.25">
      <c r="A12" s="62" cm="1">
        <f t="array" ref="A12">EntityID</f>
        <v>0</v>
      </c>
      <c r="B12" s="62" cm="1">
        <f t="array" ref="B12">FY</f>
        <v>1</v>
      </c>
      <c r="C12" s="62" t="s">
        <v>481</v>
      </c>
      <c r="D12" s="62" t="s">
        <v>482</v>
      </c>
      <c r="E12" s="62" t="str">
        <f>+'all taxes-12 month'!C24</f>
        <v>Interest and Penalties on Delinquent Taxes</v>
      </c>
      <c r="F12" s="62">
        <f>_xlfn.XLOOKUP(TBL_TAX_CONF_DTL[[#This Row],[ROW_DESC]],'all taxes-12 month'!$C$14:$C$28,'all taxes-12 month'!$G$14:$G$28,0,0,1)</f>
        <v>0</v>
      </c>
    </row>
    <row r="13" spans="1:6" x14ac:dyDescent="0.25">
      <c r="A13" s="62" cm="1">
        <f t="array" ref="A13">EntityID</f>
        <v>0</v>
      </c>
      <c r="B13" s="62" cm="1">
        <f t="array" ref="B13">FY</f>
        <v>1</v>
      </c>
      <c r="C13" s="62" t="s">
        <v>481</v>
      </c>
      <c r="D13" s="62" t="s">
        <v>482</v>
      </c>
      <c r="E13" s="62" t="str">
        <f>+'all taxes-12 month'!C25</f>
        <v>Alternative Ad Valorem Tax</v>
      </c>
      <c r="F13" s="62">
        <f>_xlfn.XLOOKUP(TBL_TAX_CONF_DTL[[#This Row],[ROW_DESC]],'all taxes-12 month'!$C$14:$C$28,'all taxes-12 month'!$G$14:$G$28,0,0,1)</f>
        <v>0</v>
      </c>
    </row>
    <row r="14" spans="1:6" x14ac:dyDescent="0.25">
      <c r="A14" s="62" cm="1">
        <f t="array" ref="A14">EntityID</f>
        <v>0</v>
      </c>
      <c r="B14" s="62" cm="1">
        <f t="array" ref="B14">FY</f>
        <v>1</v>
      </c>
      <c r="C14" s="62" t="s">
        <v>481</v>
      </c>
      <c r="D14" s="62" t="s">
        <v>482</v>
      </c>
      <c r="E14" s="62" t="str">
        <f>+'all taxes-12 month'!C26</f>
        <v>Title Ad Valorem Tax (TAVT)</v>
      </c>
      <c r="F14" s="62">
        <f>_xlfn.XLOOKUP(TBL_TAX_CONF_DTL[[#This Row],[ROW_DESC]],'all taxes-12 month'!$C$14:$C$28,'all taxes-12 month'!$G$14:$G$28,0,0,1)</f>
        <v>0</v>
      </c>
    </row>
    <row r="15" spans="1:6" x14ac:dyDescent="0.25">
      <c r="A15" s="62" cm="1">
        <f t="array" ref="A15">EntityID</f>
        <v>0</v>
      </c>
      <c r="B15" s="62" cm="1">
        <f t="array" ref="B15">FY</f>
        <v>1</v>
      </c>
      <c r="C15" s="62" t="s">
        <v>481</v>
      </c>
      <c r="D15" s="62" t="s">
        <v>482</v>
      </c>
      <c r="E15" s="62" t="str">
        <f>+'all taxes-12 month'!C27</f>
        <v>Total Paid to School District</v>
      </c>
      <c r="F15" s="62">
        <f>_xlfn.XLOOKUP(TBL_TAX_CONF_DTL[[#This Row],[ROW_DESC]],'all taxes-12 month'!$C$14:$C$28,'all taxes-12 month'!$G$14:$G$28,0,0,1)</f>
        <v>0</v>
      </c>
    </row>
    <row r="16" spans="1:6" x14ac:dyDescent="0.25">
      <c r="A16" s="62" cm="1">
        <f t="array" ref="A16">EntityID</f>
        <v>0</v>
      </c>
      <c r="B16" s="62" cm="1">
        <f t="array" ref="B16">FY</f>
        <v>1</v>
      </c>
      <c r="C16" s="62" t="s">
        <v>481</v>
      </c>
      <c r="D16" s="62" t="s">
        <v>2</v>
      </c>
      <c r="E16" s="62" t="str">
        <f>+'all taxes-12 month'!C14</f>
        <v>Real &amp; Personal Ad Valorem</v>
      </c>
      <c r="F16" s="62">
        <f>_xlfn.XLOOKUP(TBL_TAX_CONF_DTL[[#This Row],[ROW_DESC]],'all taxes-12 month'!$C$14:$C$28,'all taxes-12 month'!$I$14:$I$28,0,0,1)</f>
        <v>0</v>
      </c>
    </row>
    <row r="17" spans="1:6" x14ac:dyDescent="0.25">
      <c r="A17" s="62" cm="1">
        <f t="array" ref="A17">EntityID</f>
        <v>0</v>
      </c>
      <c r="B17" s="62" cm="1">
        <f t="array" ref="B17">FY</f>
        <v>1</v>
      </c>
      <c r="C17" s="62" t="s">
        <v>481</v>
      </c>
      <c r="D17" s="62" t="s">
        <v>2</v>
      </c>
      <c r="E17" s="62" t="str">
        <f>+'all taxes-12 month'!C15</f>
        <v>Forest Land Protection Act</v>
      </c>
      <c r="F17" s="62">
        <f>_xlfn.XLOOKUP(TBL_TAX_CONF_DTL[[#This Row],[ROW_DESC]],'all taxes-12 month'!$C$14:$C$28,'all taxes-12 month'!$I$14:$I$28,0,0,1)</f>
        <v>0</v>
      </c>
    </row>
    <row r="18" spans="1:6" x14ac:dyDescent="0.25">
      <c r="A18" s="62" cm="1">
        <f t="array" ref="A18">EntityID</f>
        <v>0</v>
      </c>
      <c r="B18" s="62" cm="1">
        <f t="array" ref="B18">FY</f>
        <v>1</v>
      </c>
      <c r="C18" s="62" t="s">
        <v>481</v>
      </c>
      <c r="D18" s="62" t="s">
        <v>2</v>
      </c>
      <c r="E18" s="62" t="str">
        <f>+'all taxes-12 month'!C16</f>
        <v>Mobile Homes Ad Valorem</v>
      </c>
      <c r="F18" s="62">
        <f>_xlfn.XLOOKUP(TBL_TAX_CONF_DTL[[#This Row],[ROW_DESC]],'all taxes-12 month'!$C$14:$C$28,'all taxes-12 month'!$I$14:$I$28,0,0,1)</f>
        <v>0</v>
      </c>
    </row>
    <row r="19" spans="1:6" x14ac:dyDescent="0.25">
      <c r="A19" s="62" cm="1">
        <f t="array" ref="A19">EntityID</f>
        <v>0</v>
      </c>
      <c r="B19" s="62" cm="1">
        <f t="array" ref="B19">FY</f>
        <v>1</v>
      </c>
      <c r="C19" s="62" t="s">
        <v>481</v>
      </c>
      <c r="D19" s="62" t="s">
        <v>2</v>
      </c>
      <c r="E19" s="62" t="str">
        <f>+'all taxes-12 month'!C17</f>
        <v>Motor Vehicle Ad Valorem</v>
      </c>
      <c r="F19" s="62">
        <f>_xlfn.XLOOKUP(TBL_TAX_CONF_DTL[[#This Row],[ROW_DESC]],'all taxes-12 month'!$C$14:$C$28,'all taxes-12 month'!$I$14:$I$28,0,0,1)</f>
        <v>0</v>
      </c>
    </row>
    <row r="20" spans="1:6" x14ac:dyDescent="0.25">
      <c r="A20" s="62" cm="1">
        <f t="array" ref="A20">EntityID</f>
        <v>0</v>
      </c>
      <c r="B20" s="62" cm="1">
        <f t="array" ref="B20">FY</f>
        <v>1</v>
      </c>
      <c r="C20" s="62" t="s">
        <v>481</v>
      </c>
      <c r="D20" s="62" t="s">
        <v>2</v>
      </c>
      <c r="E20" s="62" t="str">
        <f>+'all taxes-12 month'!C18</f>
        <v>Heavy Duty Equipment Ad Valorem</v>
      </c>
      <c r="F20" s="62">
        <f>_xlfn.XLOOKUP(TBL_TAX_CONF_DTL[[#This Row],[ROW_DESC]],'all taxes-12 month'!$C$14:$C$28,'all taxes-12 month'!$I$14:$I$28,0,0,1)</f>
        <v>0</v>
      </c>
    </row>
    <row r="21" spans="1:6" x14ac:dyDescent="0.25">
      <c r="A21" s="62" cm="1">
        <f t="array" ref="A21">EntityID</f>
        <v>0</v>
      </c>
      <c r="B21" s="62" cm="1">
        <f t="array" ref="B21">FY</f>
        <v>1</v>
      </c>
      <c r="C21" s="62" t="s">
        <v>481</v>
      </c>
      <c r="D21" s="62" t="s">
        <v>2</v>
      </c>
      <c r="E21" s="62" t="str">
        <f>+'all taxes-12 month'!C19</f>
        <v>Public Utilities Ad Valorem</v>
      </c>
      <c r="F21" s="62">
        <f>_xlfn.XLOOKUP(TBL_TAX_CONF_DTL[[#This Row],[ROW_DESC]],'all taxes-12 month'!$C$14:$C$28,'all taxes-12 month'!$I$14:$I$28,0,0,1)</f>
        <v>0</v>
      </c>
    </row>
    <row r="22" spans="1:6" x14ac:dyDescent="0.25">
      <c r="A22" s="62" cm="1">
        <f t="array" ref="A22">EntityID</f>
        <v>0</v>
      </c>
      <c r="B22" s="62" cm="1">
        <f t="array" ref="B22">FY</f>
        <v>1</v>
      </c>
      <c r="C22" s="62" t="s">
        <v>481</v>
      </c>
      <c r="D22" s="62" t="s">
        <v>2</v>
      </c>
      <c r="E22" s="62" t="str">
        <f>+'all taxes-12 month'!C20</f>
        <v>Timber Ad Valorem</v>
      </c>
      <c r="F22" s="62">
        <f>_xlfn.XLOOKUP(TBL_TAX_CONF_DTL[[#This Row],[ROW_DESC]],'all taxes-12 month'!$C$14:$C$28,'all taxes-12 month'!$I$14:$I$28,0,0,1)</f>
        <v>0</v>
      </c>
    </row>
    <row r="23" spans="1:6" x14ac:dyDescent="0.25">
      <c r="A23" s="62" cm="1">
        <f t="array" ref="A23">EntityID</f>
        <v>0</v>
      </c>
      <c r="B23" s="62" cm="1">
        <f t="array" ref="B23">FY</f>
        <v>1</v>
      </c>
      <c r="C23" s="62" t="s">
        <v>481</v>
      </c>
      <c r="D23" s="62" t="s">
        <v>2</v>
      </c>
      <c r="E23" s="62" t="str">
        <f>+'all taxes-12 month'!C21</f>
        <v>N.O.D.'s</v>
      </c>
      <c r="F23" s="62">
        <f>_xlfn.XLOOKUP(TBL_TAX_CONF_DTL[[#This Row],[ROW_DESC]],'all taxes-12 month'!$C$14:$C$28,'all taxes-12 month'!$I$14:$I$28,0,0,1)</f>
        <v>0</v>
      </c>
    </row>
    <row r="24" spans="1:6" x14ac:dyDescent="0.25">
      <c r="A24" s="62" cm="1">
        <f t="array" ref="A24">EntityID</f>
        <v>0</v>
      </c>
      <c r="B24" s="62" cm="1">
        <f t="array" ref="B24">FY</f>
        <v>1</v>
      </c>
      <c r="C24" s="62" t="s">
        <v>481</v>
      </c>
      <c r="D24" s="62" t="s">
        <v>2</v>
      </c>
      <c r="E24" s="62" t="str">
        <f>+'all taxes-12 month'!C22</f>
        <v>Intangible Recording Tax</v>
      </c>
      <c r="F24" s="62">
        <f>_xlfn.XLOOKUP(TBL_TAX_CONF_DTL[[#This Row],[ROW_DESC]],'all taxes-12 month'!$C$14:$C$28,'all taxes-12 month'!$I$14:$I$28,0,0,1)</f>
        <v>0</v>
      </c>
    </row>
    <row r="25" spans="1:6" x14ac:dyDescent="0.25">
      <c r="A25" s="62" cm="1">
        <f t="array" ref="A25">EntityID</f>
        <v>0</v>
      </c>
      <c r="B25" s="62" cm="1">
        <f t="array" ref="B25">FY</f>
        <v>1</v>
      </c>
      <c r="C25" s="62" t="s">
        <v>481</v>
      </c>
      <c r="D25" s="62" t="s">
        <v>2</v>
      </c>
      <c r="E25" s="62" t="str">
        <f>+'all taxes-12 month'!C23</f>
        <v>Delinquent Tax Collections (ALL PRIOR YEARS)</v>
      </c>
      <c r="F25" s="62">
        <f>_xlfn.XLOOKUP(TBL_TAX_CONF_DTL[[#This Row],[ROW_DESC]],'all taxes-12 month'!$C$14:$C$28,'all taxes-12 month'!$I$14:$I$28,0,0,1)</f>
        <v>0</v>
      </c>
    </row>
    <row r="26" spans="1:6" x14ac:dyDescent="0.25">
      <c r="A26" s="62" cm="1">
        <f t="array" ref="A26">EntityID</f>
        <v>0</v>
      </c>
      <c r="B26" s="62" cm="1">
        <f t="array" ref="B26">FY</f>
        <v>1</v>
      </c>
      <c r="C26" s="62" t="s">
        <v>481</v>
      </c>
      <c r="D26" s="62" t="s">
        <v>2</v>
      </c>
      <c r="E26" s="62" t="str">
        <f>+'all taxes-12 month'!C24</f>
        <v>Interest and Penalties on Delinquent Taxes</v>
      </c>
      <c r="F26" s="62">
        <f>_xlfn.XLOOKUP(TBL_TAX_CONF_DTL[[#This Row],[ROW_DESC]],'all taxes-12 month'!$C$14:$C$28,'all taxes-12 month'!$I$14:$I$28,0,0,1)</f>
        <v>0</v>
      </c>
    </row>
    <row r="27" spans="1:6" x14ac:dyDescent="0.25">
      <c r="A27" s="62" cm="1">
        <f t="array" ref="A27">EntityID</f>
        <v>0</v>
      </c>
      <c r="B27" s="62" cm="1">
        <f t="array" ref="B27">FY</f>
        <v>1</v>
      </c>
      <c r="C27" s="62" t="s">
        <v>481</v>
      </c>
      <c r="D27" s="62" t="s">
        <v>2</v>
      </c>
      <c r="E27" s="62" t="str">
        <f>+'all taxes-12 month'!C25</f>
        <v>Alternative Ad Valorem Tax</v>
      </c>
      <c r="F27" s="62">
        <f>_xlfn.XLOOKUP(TBL_TAX_CONF_DTL[[#This Row],[ROW_DESC]],'all taxes-12 month'!$C$14:$C$28,'all taxes-12 month'!$I$14:$I$28,0,0,1)</f>
        <v>0</v>
      </c>
    </row>
    <row r="28" spans="1:6" x14ac:dyDescent="0.25">
      <c r="A28" s="62" cm="1">
        <f t="array" ref="A28">EntityID</f>
        <v>0</v>
      </c>
      <c r="B28" s="62" cm="1">
        <f t="array" ref="B28">FY</f>
        <v>1</v>
      </c>
      <c r="C28" s="62" t="s">
        <v>481</v>
      </c>
      <c r="D28" s="62" t="s">
        <v>2</v>
      </c>
      <c r="E28" s="62" t="str">
        <f>+'all taxes-12 month'!C26</f>
        <v>Title Ad Valorem Tax (TAVT)</v>
      </c>
      <c r="F28" s="62">
        <f>_xlfn.XLOOKUP(TBL_TAX_CONF_DTL[[#This Row],[ROW_DESC]],'all taxes-12 month'!$C$14:$C$28,'all taxes-12 month'!$I$14:$I$28,0,0,1)</f>
        <v>0</v>
      </c>
    </row>
    <row r="29" spans="1:6" x14ac:dyDescent="0.25">
      <c r="A29" s="62" cm="1">
        <f t="array" ref="A29">EntityID</f>
        <v>0</v>
      </c>
      <c r="B29" s="62" cm="1">
        <f t="array" ref="B29">FY</f>
        <v>1</v>
      </c>
      <c r="C29" s="62" t="s">
        <v>481</v>
      </c>
      <c r="D29" s="62" t="s">
        <v>2</v>
      </c>
      <c r="E29" s="62" t="str">
        <f>+'all taxes-12 month'!C27</f>
        <v>Total Paid to School District</v>
      </c>
      <c r="F29" s="62">
        <f>_xlfn.XLOOKUP(TBL_TAX_CONF_DTL[[#This Row],[ROW_DESC]],'all taxes-12 month'!$C$14:$C$28,'all taxes-12 month'!$I$14:$I$28,0,0,1)</f>
        <v>0</v>
      </c>
    </row>
    <row r="30" spans="1:6" x14ac:dyDescent="0.25">
      <c r="A30" s="62" cm="1">
        <f t="array" ref="A30">EntityID</f>
        <v>0</v>
      </c>
      <c r="B30" s="62" cm="1">
        <f t="array" ref="B30">FY</f>
        <v>1</v>
      </c>
      <c r="C30" s="62" t="s">
        <v>484</v>
      </c>
      <c r="D30" s="62" t="s">
        <v>37</v>
      </c>
      <c r="E30" s="62" t="str">
        <f>+'all taxes-2 month'!C13</f>
        <v>Real &amp; Personal Ad Valorem</v>
      </c>
      <c r="F30" s="62">
        <f>_xlfn.XLOOKUP(TBL_TAX_CONF_DTL[[#This Row],[ROW_DESC]],'all taxes-2 month'!$C$13:$C$26,'all taxes-2 month'!$G$13:$G$26,0,0,1)</f>
        <v>0</v>
      </c>
    </row>
    <row r="31" spans="1:6" x14ac:dyDescent="0.25">
      <c r="A31" s="62" cm="1">
        <f t="array" ref="A31">EntityID</f>
        <v>0</v>
      </c>
      <c r="B31" s="62" cm="1">
        <f t="array" ref="B31">FY</f>
        <v>1</v>
      </c>
      <c r="C31" s="62" t="s">
        <v>484</v>
      </c>
      <c r="D31" s="62" t="s">
        <v>37</v>
      </c>
      <c r="E31" s="62" t="str">
        <f>+'all taxes-2 month'!C14</f>
        <v>Forest Land Protection Act</v>
      </c>
      <c r="F31" s="62">
        <f>_xlfn.XLOOKUP(TBL_TAX_CONF_DTL[[#This Row],[ROW_DESC]],'all taxes-2 month'!$C$13:$C$26,'all taxes-2 month'!$G$13:$G$26,0,0,1)</f>
        <v>0</v>
      </c>
    </row>
    <row r="32" spans="1:6" x14ac:dyDescent="0.25">
      <c r="A32" s="62" cm="1">
        <f t="array" ref="A32">EntityID</f>
        <v>0</v>
      </c>
      <c r="B32" s="62" cm="1">
        <f t="array" ref="B32">FY</f>
        <v>1</v>
      </c>
      <c r="C32" s="62" t="s">
        <v>484</v>
      </c>
      <c r="D32" s="62" t="s">
        <v>37</v>
      </c>
      <c r="E32" s="62" t="str">
        <f>+'all taxes-2 month'!C15</f>
        <v>Mobile Homes Ad Valorem</v>
      </c>
      <c r="F32" s="62">
        <f>_xlfn.XLOOKUP(TBL_TAX_CONF_DTL[[#This Row],[ROW_DESC]],'all taxes-2 month'!$C$13:$C$26,'all taxes-2 month'!$G$13:$G$26,0,0,1)</f>
        <v>0</v>
      </c>
    </row>
    <row r="33" spans="1:6" x14ac:dyDescent="0.25">
      <c r="A33" s="62" cm="1">
        <f t="array" ref="A33">EntityID</f>
        <v>0</v>
      </c>
      <c r="B33" s="62" cm="1">
        <f t="array" ref="B33">FY</f>
        <v>1</v>
      </c>
      <c r="C33" s="62" t="s">
        <v>484</v>
      </c>
      <c r="D33" s="62" t="s">
        <v>37</v>
      </c>
      <c r="E33" s="62" t="str">
        <f>+'all taxes-2 month'!C16</f>
        <v>Motor Vehicle Ad Valorem</v>
      </c>
      <c r="F33" s="62">
        <f>_xlfn.XLOOKUP(TBL_TAX_CONF_DTL[[#This Row],[ROW_DESC]],'all taxes-2 month'!$C$13:$C$26,'all taxes-2 month'!$G$13:$G$26,0,0,1)</f>
        <v>0</v>
      </c>
    </row>
    <row r="34" spans="1:6" x14ac:dyDescent="0.25">
      <c r="A34" s="62" cm="1">
        <f t="array" ref="A34">EntityID</f>
        <v>0</v>
      </c>
      <c r="B34" s="62" cm="1">
        <f t="array" ref="B34">FY</f>
        <v>1</v>
      </c>
      <c r="C34" s="62" t="s">
        <v>484</v>
      </c>
      <c r="D34" s="62" t="s">
        <v>37</v>
      </c>
      <c r="E34" s="62" t="str">
        <f>+'all taxes-2 month'!C17</f>
        <v>Heavy Duty Equipment Ad Valorem</v>
      </c>
      <c r="F34" s="62">
        <f>_xlfn.XLOOKUP(TBL_TAX_CONF_DTL[[#This Row],[ROW_DESC]],'all taxes-2 month'!$C$13:$C$26,'all taxes-2 month'!$G$13:$G$26,0,0,1)</f>
        <v>0</v>
      </c>
    </row>
    <row r="35" spans="1:6" x14ac:dyDescent="0.25">
      <c r="A35" s="62" cm="1">
        <f t="array" ref="A35">EntityID</f>
        <v>0</v>
      </c>
      <c r="B35" s="62" cm="1">
        <f t="array" ref="B35">FY</f>
        <v>1</v>
      </c>
      <c r="C35" s="62" t="s">
        <v>484</v>
      </c>
      <c r="D35" s="62" t="s">
        <v>37</v>
      </c>
      <c r="E35" s="62" t="str">
        <f>+'all taxes-2 month'!C18</f>
        <v>Public Utilities Ad Valorem</v>
      </c>
      <c r="F35" s="62">
        <f>_xlfn.XLOOKUP(TBL_TAX_CONF_DTL[[#This Row],[ROW_DESC]],'all taxes-2 month'!$C$13:$C$26,'all taxes-2 month'!$G$13:$G$26,0,0,1)</f>
        <v>0</v>
      </c>
    </row>
    <row r="36" spans="1:6" x14ac:dyDescent="0.25">
      <c r="A36" s="62" cm="1">
        <f t="array" ref="A36">EntityID</f>
        <v>0</v>
      </c>
      <c r="B36" s="62" cm="1">
        <f t="array" ref="B36">FY</f>
        <v>1</v>
      </c>
      <c r="C36" s="62" t="s">
        <v>484</v>
      </c>
      <c r="D36" s="62" t="s">
        <v>37</v>
      </c>
      <c r="E36" s="62" t="str">
        <f>+'all taxes-2 month'!C19</f>
        <v>Timber Ad Valorem</v>
      </c>
      <c r="F36" s="62">
        <f>_xlfn.XLOOKUP(TBL_TAX_CONF_DTL[[#This Row],[ROW_DESC]],'all taxes-2 month'!$C$13:$C$26,'all taxes-2 month'!$G$13:$G$26,0,0,1)</f>
        <v>0</v>
      </c>
    </row>
    <row r="37" spans="1:6" x14ac:dyDescent="0.25">
      <c r="A37" s="62" cm="1">
        <f t="array" ref="A37">EntityID</f>
        <v>0</v>
      </c>
      <c r="B37" s="62" cm="1">
        <f t="array" ref="B37">FY</f>
        <v>1</v>
      </c>
      <c r="C37" s="62" t="s">
        <v>484</v>
      </c>
      <c r="D37" s="62" t="s">
        <v>37</v>
      </c>
      <c r="E37" s="62" t="str">
        <f>+'all taxes-2 month'!C20</f>
        <v>N.O.D.'s</v>
      </c>
      <c r="F37" s="62">
        <f>_xlfn.XLOOKUP(TBL_TAX_CONF_DTL[[#This Row],[ROW_DESC]],'all taxes-2 month'!$C$13:$C$26,'all taxes-2 month'!$G$13:$G$26,0,0,1)</f>
        <v>0</v>
      </c>
    </row>
    <row r="38" spans="1:6" x14ac:dyDescent="0.25">
      <c r="A38" s="62" cm="1">
        <f t="array" ref="A38">EntityID</f>
        <v>0</v>
      </c>
      <c r="B38" s="62" cm="1">
        <f t="array" ref="B38">FY</f>
        <v>1</v>
      </c>
      <c r="C38" s="62" t="s">
        <v>484</v>
      </c>
      <c r="D38" s="62" t="s">
        <v>37</v>
      </c>
      <c r="E38" s="62" t="str">
        <f>+'all taxes-2 month'!C21</f>
        <v>Intangible Recording Tax</v>
      </c>
      <c r="F38" s="62">
        <f>_xlfn.XLOOKUP(TBL_TAX_CONF_DTL[[#This Row],[ROW_DESC]],'all taxes-2 month'!$C$13:$C$26,'all taxes-2 month'!$G$13:$G$26,0,0,1)</f>
        <v>0</v>
      </c>
    </row>
    <row r="39" spans="1:6" x14ac:dyDescent="0.25">
      <c r="A39" s="62" cm="1">
        <f t="array" ref="A39">EntityID</f>
        <v>0</v>
      </c>
      <c r="B39" s="62" cm="1">
        <f t="array" ref="B39">FY</f>
        <v>1</v>
      </c>
      <c r="C39" s="62" t="s">
        <v>484</v>
      </c>
      <c r="D39" s="62" t="s">
        <v>37</v>
      </c>
      <c r="E39" s="62" t="str">
        <f>+'all taxes-2 month'!C22</f>
        <v>Interest and Penalties on Delinquent Taxes</v>
      </c>
      <c r="F39" s="62">
        <f>_xlfn.XLOOKUP(TBL_TAX_CONF_DTL[[#This Row],[ROW_DESC]],'all taxes-2 month'!$C$13:$C$26,'all taxes-2 month'!$G$13:$G$26,0,0,1)</f>
        <v>0</v>
      </c>
    </row>
    <row r="40" spans="1:6" x14ac:dyDescent="0.25">
      <c r="A40" s="62" cm="1">
        <f t="array" ref="A40">EntityID</f>
        <v>0</v>
      </c>
      <c r="B40" s="62" cm="1">
        <f t="array" ref="B40">FY</f>
        <v>1</v>
      </c>
      <c r="C40" s="62" t="s">
        <v>484</v>
      </c>
      <c r="D40" s="62" t="s">
        <v>37</v>
      </c>
      <c r="E40" s="62" t="str">
        <f>+'all taxes-2 month'!C23</f>
        <v>Alternative Ad Valorem Tax</v>
      </c>
      <c r="F40" s="62">
        <f>_xlfn.XLOOKUP(TBL_TAX_CONF_DTL[[#This Row],[ROW_DESC]],'all taxes-2 month'!$C$13:$C$26,'all taxes-2 month'!$G$13:$G$26,0,0,1)</f>
        <v>0</v>
      </c>
    </row>
    <row r="41" spans="1:6" x14ac:dyDescent="0.25">
      <c r="A41" s="62" cm="1">
        <f t="array" ref="A41">EntityID</f>
        <v>0</v>
      </c>
      <c r="B41" s="62" cm="1">
        <f t="array" ref="B41">FY</f>
        <v>1</v>
      </c>
      <c r="C41" s="62" t="s">
        <v>484</v>
      </c>
      <c r="D41" s="62" t="s">
        <v>37</v>
      </c>
      <c r="E41" s="62" t="str">
        <f>+'all taxes-2 month'!C24</f>
        <v>Title Ad Valorem Tax (TAVT)</v>
      </c>
      <c r="F41" s="62">
        <f>_xlfn.XLOOKUP(TBL_TAX_CONF_DTL[[#This Row],[ROW_DESC]],'all taxes-2 month'!$C$13:$C$26,'all taxes-2 month'!$G$13:$G$26,0,0,1)</f>
        <v>0</v>
      </c>
    </row>
    <row r="42" spans="1:6" x14ac:dyDescent="0.25">
      <c r="A42" s="62" cm="1">
        <f t="array" ref="A42">EntityID</f>
        <v>0</v>
      </c>
      <c r="B42" s="62" cm="1">
        <f t="array" ref="B42">FY</f>
        <v>1</v>
      </c>
      <c r="C42" s="62" t="s">
        <v>484</v>
      </c>
      <c r="D42" s="62" t="s">
        <v>37</v>
      </c>
      <c r="E42" s="62" t="str">
        <f>+'all taxes-2 month'!C25</f>
        <v>Total Paid to School District</v>
      </c>
      <c r="F42" s="62">
        <f>_xlfn.XLOOKUP(TBL_TAX_CONF_DTL[[#This Row],[ROW_DESC]],'all taxes-2 month'!$C$13:$C$26,'all taxes-2 month'!$G$13:$G$26,0,0,1)</f>
        <v>0</v>
      </c>
    </row>
    <row r="43" spans="1:6" x14ac:dyDescent="0.25">
      <c r="A43" s="62" cm="1">
        <f t="array" ref="A43">EntityID</f>
        <v>0</v>
      </c>
      <c r="B43" s="62" cm="1">
        <f t="array" ref="B43">FY</f>
        <v>1</v>
      </c>
      <c r="C43" s="62" t="s">
        <v>484</v>
      </c>
      <c r="D43" s="62" t="s">
        <v>503</v>
      </c>
      <c r="E43" s="62" t="str">
        <f>+'all taxes-2 month'!C13</f>
        <v>Real &amp; Personal Ad Valorem</v>
      </c>
      <c r="F43" s="62">
        <f>_xlfn.XLOOKUP(TBL_TAX_CONF_DTL[[#This Row],[ROW_DESC]],'all taxes-2 month'!$C$13:$C$26,'all taxes-2 month'!$I$13:$I$26,0,0,1)</f>
        <v>0</v>
      </c>
    </row>
    <row r="44" spans="1:6" x14ac:dyDescent="0.25">
      <c r="A44" s="62" cm="1">
        <f t="array" ref="A44">EntityID</f>
        <v>0</v>
      </c>
      <c r="B44" s="62" cm="1">
        <f t="array" ref="B44">FY</f>
        <v>1</v>
      </c>
      <c r="C44" s="62" t="s">
        <v>484</v>
      </c>
      <c r="D44" s="62" t="s">
        <v>503</v>
      </c>
      <c r="E44" s="62" t="str">
        <f>+'all taxes-2 month'!C14</f>
        <v>Forest Land Protection Act</v>
      </c>
      <c r="F44" s="62">
        <f>_xlfn.XLOOKUP(TBL_TAX_CONF_DTL[[#This Row],[ROW_DESC]],'all taxes-2 month'!$C$13:$C$26,'all taxes-2 month'!$I$13:$I$26,0,0,1)</f>
        <v>0</v>
      </c>
    </row>
    <row r="45" spans="1:6" x14ac:dyDescent="0.25">
      <c r="A45" s="62" cm="1">
        <f t="array" ref="A45">EntityID</f>
        <v>0</v>
      </c>
      <c r="B45" s="62" cm="1">
        <f t="array" ref="B45">FY</f>
        <v>1</v>
      </c>
      <c r="C45" s="62" t="s">
        <v>484</v>
      </c>
      <c r="D45" s="62" t="s">
        <v>503</v>
      </c>
      <c r="E45" s="62" t="str">
        <f>+'all taxes-2 month'!C15</f>
        <v>Mobile Homes Ad Valorem</v>
      </c>
      <c r="F45" s="62">
        <f>_xlfn.XLOOKUP(TBL_TAX_CONF_DTL[[#This Row],[ROW_DESC]],'all taxes-2 month'!$C$13:$C$26,'all taxes-2 month'!$I$13:$I$26,0,0,1)</f>
        <v>0</v>
      </c>
    </row>
    <row r="46" spans="1:6" x14ac:dyDescent="0.25">
      <c r="A46" s="62" cm="1">
        <f t="array" ref="A46">EntityID</f>
        <v>0</v>
      </c>
      <c r="B46" s="62" cm="1">
        <f t="array" ref="B46">FY</f>
        <v>1</v>
      </c>
      <c r="C46" s="62" t="s">
        <v>484</v>
      </c>
      <c r="D46" s="62" t="s">
        <v>503</v>
      </c>
      <c r="E46" s="62" t="str">
        <f>+'all taxes-2 month'!C16</f>
        <v>Motor Vehicle Ad Valorem</v>
      </c>
      <c r="F46" s="62">
        <f>_xlfn.XLOOKUP(TBL_TAX_CONF_DTL[[#This Row],[ROW_DESC]],'all taxes-2 month'!$C$13:$C$26,'all taxes-2 month'!$I$13:$I$26,0,0,1)</f>
        <v>0</v>
      </c>
    </row>
    <row r="47" spans="1:6" x14ac:dyDescent="0.25">
      <c r="A47" s="62" cm="1">
        <f t="array" ref="A47">EntityID</f>
        <v>0</v>
      </c>
      <c r="B47" s="62" cm="1">
        <f t="array" ref="B47">FY</f>
        <v>1</v>
      </c>
      <c r="C47" s="62" t="s">
        <v>484</v>
      </c>
      <c r="D47" s="62" t="s">
        <v>503</v>
      </c>
      <c r="E47" s="62" t="str">
        <f>+'all taxes-2 month'!C17</f>
        <v>Heavy Duty Equipment Ad Valorem</v>
      </c>
      <c r="F47" s="62">
        <f>_xlfn.XLOOKUP(TBL_TAX_CONF_DTL[[#This Row],[ROW_DESC]],'all taxes-2 month'!$C$13:$C$26,'all taxes-2 month'!$I$13:$I$26,0,0,1)</f>
        <v>0</v>
      </c>
    </row>
    <row r="48" spans="1:6" x14ac:dyDescent="0.25">
      <c r="A48" s="62" cm="1">
        <f t="array" ref="A48">EntityID</f>
        <v>0</v>
      </c>
      <c r="B48" s="62" cm="1">
        <f t="array" ref="B48">FY</f>
        <v>1</v>
      </c>
      <c r="C48" s="62" t="s">
        <v>484</v>
      </c>
      <c r="D48" s="62" t="s">
        <v>503</v>
      </c>
      <c r="E48" s="62" t="str">
        <f>+'all taxes-2 month'!C18</f>
        <v>Public Utilities Ad Valorem</v>
      </c>
      <c r="F48" s="62">
        <f>_xlfn.XLOOKUP(TBL_TAX_CONF_DTL[[#This Row],[ROW_DESC]],'all taxes-2 month'!$C$13:$C$26,'all taxes-2 month'!$I$13:$I$26,0,0,1)</f>
        <v>0</v>
      </c>
    </row>
    <row r="49" spans="1:6" x14ac:dyDescent="0.25">
      <c r="A49" s="62" cm="1">
        <f t="array" ref="A49">EntityID</f>
        <v>0</v>
      </c>
      <c r="B49" s="62" cm="1">
        <f t="array" ref="B49">FY</f>
        <v>1</v>
      </c>
      <c r="C49" s="62" t="s">
        <v>484</v>
      </c>
      <c r="D49" s="62" t="s">
        <v>503</v>
      </c>
      <c r="E49" s="62" t="str">
        <f>+'all taxes-2 month'!C19</f>
        <v>Timber Ad Valorem</v>
      </c>
      <c r="F49" s="62">
        <f>_xlfn.XLOOKUP(TBL_TAX_CONF_DTL[[#This Row],[ROW_DESC]],'all taxes-2 month'!$C$13:$C$26,'all taxes-2 month'!$I$13:$I$26,0,0,1)</f>
        <v>0</v>
      </c>
    </row>
    <row r="50" spans="1:6" x14ac:dyDescent="0.25">
      <c r="A50" s="62" cm="1">
        <f t="array" ref="A50">EntityID</f>
        <v>0</v>
      </c>
      <c r="B50" s="62" cm="1">
        <f t="array" ref="B50">FY</f>
        <v>1</v>
      </c>
      <c r="C50" s="62" t="s">
        <v>484</v>
      </c>
      <c r="D50" s="62" t="s">
        <v>503</v>
      </c>
      <c r="E50" s="62" t="str">
        <f>+'all taxes-2 month'!C20</f>
        <v>N.O.D.'s</v>
      </c>
      <c r="F50" s="62">
        <f>_xlfn.XLOOKUP(TBL_TAX_CONF_DTL[[#This Row],[ROW_DESC]],'all taxes-2 month'!$C$13:$C$26,'all taxes-2 month'!$I$13:$I$26,0,0,1)</f>
        <v>0</v>
      </c>
    </row>
    <row r="51" spans="1:6" x14ac:dyDescent="0.25">
      <c r="A51" s="62" cm="1">
        <f t="array" ref="A51">EntityID</f>
        <v>0</v>
      </c>
      <c r="B51" s="62" cm="1">
        <f t="array" ref="B51">FY</f>
        <v>1</v>
      </c>
      <c r="C51" s="62" t="s">
        <v>484</v>
      </c>
      <c r="D51" s="62" t="s">
        <v>503</v>
      </c>
      <c r="E51" s="62" t="str">
        <f>+'all taxes-2 month'!C21</f>
        <v>Intangible Recording Tax</v>
      </c>
      <c r="F51" s="62">
        <f>_xlfn.XLOOKUP(TBL_TAX_CONF_DTL[[#This Row],[ROW_DESC]],'all taxes-2 month'!$C$13:$C$26,'all taxes-2 month'!$I$13:$I$26,0,0,1)</f>
        <v>0</v>
      </c>
    </row>
    <row r="52" spans="1:6" x14ac:dyDescent="0.25">
      <c r="A52" s="62" cm="1">
        <f t="array" ref="A52">EntityID</f>
        <v>0</v>
      </c>
      <c r="B52" s="62" cm="1">
        <f t="array" ref="B52">FY</f>
        <v>1</v>
      </c>
      <c r="C52" s="62" t="s">
        <v>484</v>
      </c>
      <c r="D52" s="62" t="s">
        <v>503</v>
      </c>
      <c r="E52" s="62" t="str">
        <f>+'all taxes-2 month'!C22</f>
        <v>Interest and Penalties on Delinquent Taxes</v>
      </c>
      <c r="F52" s="62">
        <f>_xlfn.XLOOKUP(TBL_TAX_CONF_DTL[[#This Row],[ROW_DESC]],'all taxes-2 month'!$C$13:$C$26,'all taxes-2 month'!$I$13:$I$26,0,0,1)</f>
        <v>0</v>
      </c>
    </row>
    <row r="53" spans="1:6" x14ac:dyDescent="0.25">
      <c r="A53" s="62" cm="1">
        <f t="array" ref="A53">EntityID</f>
        <v>0</v>
      </c>
      <c r="B53" s="62" cm="1">
        <f t="array" ref="B53">FY</f>
        <v>1</v>
      </c>
      <c r="C53" s="62" t="s">
        <v>484</v>
      </c>
      <c r="D53" s="62" t="s">
        <v>503</v>
      </c>
      <c r="E53" s="62" t="str">
        <f>+'all taxes-2 month'!C23</f>
        <v>Alternative Ad Valorem Tax</v>
      </c>
      <c r="F53" s="62">
        <f>_xlfn.XLOOKUP(TBL_TAX_CONF_DTL[[#This Row],[ROW_DESC]],'all taxes-2 month'!$C$13:$C$26,'all taxes-2 month'!$I$13:$I$26,0,0,1)</f>
        <v>0</v>
      </c>
    </row>
    <row r="54" spans="1:6" x14ac:dyDescent="0.25">
      <c r="A54" s="62" cm="1">
        <f t="array" ref="A54">EntityID</f>
        <v>0</v>
      </c>
      <c r="B54" s="62" cm="1">
        <f t="array" ref="B54">FY</f>
        <v>1</v>
      </c>
      <c r="C54" s="62" t="s">
        <v>484</v>
      </c>
      <c r="D54" s="62" t="s">
        <v>503</v>
      </c>
      <c r="E54" s="62" t="str">
        <f>+'all taxes-2 month'!C24</f>
        <v>Title Ad Valorem Tax (TAVT)</v>
      </c>
      <c r="F54" s="62">
        <f>_xlfn.XLOOKUP(TBL_TAX_CONF_DTL[[#This Row],[ROW_DESC]],'all taxes-2 month'!$C$13:$C$26,'all taxes-2 month'!$I$13:$I$26,0,0,1)</f>
        <v>0</v>
      </c>
    </row>
    <row r="55" spans="1:6" x14ac:dyDescent="0.25">
      <c r="A55" s="62" cm="1">
        <f t="array" ref="A55">EntityID</f>
        <v>0</v>
      </c>
      <c r="B55" s="62" cm="1">
        <f t="array" ref="B55">FY</f>
        <v>1</v>
      </c>
      <c r="C55" s="62" t="s">
        <v>484</v>
      </c>
      <c r="D55" s="62" t="s">
        <v>503</v>
      </c>
      <c r="E55" s="62" t="str">
        <f>+'all taxes-2 month'!C25</f>
        <v>Total Paid to School District</v>
      </c>
      <c r="F55" s="62">
        <f>_xlfn.XLOOKUP(TBL_TAX_CONF_DTL[[#This Row],[ROW_DESC]],'all taxes-2 month'!$C$13:$C$26,'all taxes-2 month'!$I$13:$I$26,0,0,1)</f>
        <v>0</v>
      </c>
    </row>
    <row r="56" spans="1:6" x14ac:dyDescent="0.25">
      <c r="A56" s="62" cm="1">
        <f t="array" ref="A56">EntityID</f>
        <v>0</v>
      </c>
      <c r="B56" s="62" cm="1">
        <f t="array" ref="B56">FY</f>
        <v>1</v>
      </c>
      <c r="C56" s="62" t="s">
        <v>484</v>
      </c>
      <c r="D56" s="62" t="s">
        <v>504</v>
      </c>
      <c r="E56" s="62" t="str">
        <f>+'all taxes-2 month'!C13</f>
        <v>Real &amp; Personal Ad Valorem</v>
      </c>
      <c r="F56" s="62">
        <f>_xlfn.XLOOKUP(TBL_TAX_CONF_DTL[[#This Row],[ROW_DESC]],'all taxes-2 month'!$C$13:$C$26,'all taxes-2 month'!$K$13:$K$26,0,0,1)</f>
        <v>0</v>
      </c>
    </row>
    <row r="57" spans="1:6" x14ac:dyDescent="0.25">
      <c r="A57" s="62" cm="1">
        <f t="array" ref="A57">EntityID</f>
        <v>0</v>
      </c>
      <c r="B57" s="62" cm="1">
        <f t="array" ref="B57">FY</f>
        <v>1</v>
      </c>
      <c r="C57" s="62" t="s">
        <v>484</v>
      </c>
      <c r="D57" s="62" t="s">
        <v>504</v>
      </c>
      <c r="E57" s="62" t="str">
        <f>+'all taxes-2 month'!C14</f>
        <v>Forest Land Protection Act</v>
      </c>
      <c r="F57" s="62">
        <f>_xlfn.XLOOKUP(TBL_TAX_CONF_DTL[[#This Row],[ROW_DESC]],'all taxes-2 month'!$C$13:$C$26,'all taxes-2 month'!$K$13:$K$26,0,0,1)</f>
        <v>0</v>
      </c>
    </row>
    <row r="58" spans="1:6" x14ac:dyDescent="0.25">
      <c r="A58" s="62" cm="1">
        <f t="array" ref="A58">EntityID</f>
        <v>0</v>
      </c>
      <c r="B58" s="62" cm="1">
        <f t="array" ref="B58">FY</f>
        <v>1</v>
      </c>
      <c r="C58" s="62" t="s">
        <v>484</v>
      </c>
      <c r="D58" s="62" t="s">
        <v>504</v>
      </c>
      <c r="E58" s="62" t="str">
        <f>+'all taxes-2 month'!C15</f>
        <v>Mobile Homes Ad Valorem</v>
      </c>
      <c r="F58" s="62">
        <f>_xlfn.XLOOKUP(TBL_TAX_CONF_DTL[[#This Row],[ROW_DESC]],'all taxes-2 month'!$C$13:$C$26,'all taxes-2 month'!$K$13:$K$26,0,0,1)</f>
        <v>0</v>
      </c>
    </row>
    <row r="59" spans="1:6" x14ac:dyDescent="0.25">
      <c r="A59" s="62" cm="1">
        <f t="array" ref="A59">EntityID</f>
        <v>0</v>
      </c>
      <c r="B59" s="62" cm="1">
        <f t="array" ref="B59">FY</f>
        <v>1</v>
      </c>
      <c r="C59" s="62" t="s">
        <v>484</v>
      </c>
      <c r="D59" s="62" t="s">
        <v>504</v>
      </c>
      <c r="E59" s="62" t="str">
        <f>+'all taxes-2 month'!C16</f>
        <v>Motor Vehicle Ad Valorem</v>
      </c>
      <c r="F59" s="62">
        <f>_xlfn.XLOOKUP(TBL_TAX_CONF_DTL[[#This Row],[ROW_DESC]],'all taxes-2 month'!$C$13:$C$26,'all taxes-2 month'!$K$13:$K$26,0,0,1)</f>
        <v>0</v>
      </c>
    </row>
    <row r="60" spans="1:6" x14ac:dyDescent="0.25">
      <c r="A60" s="62" cm="1">
        <f t="array" ref="A60">EntityID</f>
        <v>0</v>
      </c>
      <c r="B60" s="62" cm="1">
        <f t="array" ref="B60">FY</f>
        <v>1</v>
      </c>
      <c r="C60" s="62" t="s">
        <v>484</v>
      </c>
      <c r="D60" s="62" t="s">
        <v>504</v>
      </c>
      <c r="E60" s="62" t="str">
        <f>+'all taxes-2 month'!C17</f>
        <v>Heavy Duty Equipment Ad Valorem</v>
      </c>
      <c r="F60" s="62">
        <f>_xlfn.XLOOKUP(TBL_TAX_CONF_DTL[[#This Row],[ROW_DESC]],'all taxes-2 month'!$C$13:$C$26,'all taxes-2 month'!$K$13:$K$26,0,0,1)</f>
        <v>0</v>
      </c>
    </row>
    <row r="61" spans="1:6" x14ac:dyDescent="0.25">
      <c r="A61" s="62" cm="1">
        <f t="array" ref="A61">EntityID</f>
        <v>0</v>
      </c>
      <c r="B61" s="62" cm="1">
        <f t="array" ref="B61">FY</f>
        <v>1</v>
      </c>
      <c r="C61" s="62" t="s">
        <v>484</v>
      </c>
      <c r="D61" s="62" t="s">
        <v>504</v>
      </c>
      <c r="E61" s="62" t="str">
        <f>+'all taxes-2 month'!C18</f>
        <v>Public Utilities Ad Valorem</v>
      </c>
      <c r="F61" s="62">
        <f>_xlfn.XLOOKUP(TBL_TAX_CONF_DTL[[#This Row],[ROW_DESC]],'all taxes-2 month'!$C$13:$C$26,'all taxes-2 month'!$K$13:$K$26,0,0,1)</f>
        <v>0</v>
      </c>
    </row>
    <row r="62" spans="1:6" x14ac:dyDescent="0.25">
      <c r="A62" s="62" cm="1">
        <f t="array" ref="A62">EntityID</f>
        <v>0</v>
      </c>
      <c r="B62" s="62" cm="1">
        <f t="array" ref="B62">FY</f>
        <v>1</v>
      </c>
      <c r="C62" s="62" t="s">
        <v>484</v>
      </c>
      <c r="D62" s="62" t="s">
        <v>504</v>
      </c>
      <c r="E62" s="62" t="str">
        <f>+'all taxes-2 month'!C19</f>
        <v>Timber Ad Valorem</v>
      </c>
      <c r="F62" s="62">
        <f>_xlfn.XLOOKUP(TBL_TAX_CONF_DTL[[#This Row],[ROW_DESC]],'all taxes-2 month'!$C$13:$C$26,'all taxes-2 month'!$K$13:$K$26,0,0,1)</f>
        <v>0</v>
      </c>
    </row>
    <row r="63" spans="1:6" x14ac:dyDescent="0.25">
      <c r="A63" s="62" cm="1">
        <f t="array" ref="A63">EntityID</f>
        <v>0</v>
      </c>
      <c r="B63" s="62" cm="1">
        <f t="array" ref="B63">FY</f>
        <v>1</v>
      </c>
      <c r="C63" s="62" t="s">
        <v>484</v>
      </c>
      <c r="D63" s="62" t="s">
        <v>504</v>
      </c>
      <c r="E63" s="62" t="str">
        <f>+'all taxes-2 month'!C20</f>
        <v>N.O.D.'s</v>
      </c>
      <c r="F63" s="62">
        <f>_xlfn.XLOOKUP(TBL_TAX_CONF_DTL[[#This Row],[ROW_DESC]],'all taxes-2 month'!$C$13:$C$26,'all taxes-2 month'!$K$13:$K$26,0,0,1)</f>
        <v>0</v>
      </c>
    </row>
    <row r="64" spans="1:6" x14ac:dyDescent="0.25">
      <c r="A64" s="62" cm="1">
        <f t="array" ref="A64">EntityID</f>
        <v>0</v>
      </c>
      <c r="B64" s="62" cm="1">
        <f t="array" ref="B64">FY</f>
        <v>1</v>
      </c>
      <c r="C64" s="62" t="s">
        <v>484</v>
      </c>
      <c r="D64" s="62" t="s">
        <v>504</v>
      </c>
      <c r="E64" s="62" t="str">
        <f>+'all taxes-2 month'!C21</f>
        <v>Intangible Recording Tax</v>
      </c>
      <c r="F64" s="62">
        <f>_xlfn.XLOOKUP(TBL_TAX_CONF_DTL[[#This Row],[ROW_DESC]],'all taxes-2 month'!$C$13:$C$26,'all taxes-2 month'!$K$13:$K$26,0,0,1)</f>
        <v>0</v>
      </c>
    </row>
    <row r="65" spans="1:6" x14ac:dyDescent="0.25">
      <c r="A65" s="62" cm="1">
        <f t="array" ref="A65">EntityID</f>
        <v>0</v>
      </c>
      <c r="B65" s="62" cm="1">
        <f t="array" ref="B65">FY</f>
        <v>1</v>
      </c>
      <c r="C65" s="62" t="s">
        <v>484</v>
      </c>
      <c r="D65" s="62" t="s">
        <v>504</v>
      </c>
      <c r="E65" s="62" t="str">
        <f>+'all taxes-2 month'!C22</f>
        <v>Interest and Penalties on Delinquent Taxes</v>
      </c>
      <c r="F65" s="62">
        <f>_xlfn.XLOOKUP(TBL_TAX_CONF_DTL[[#This Row],[ROW_DESC]],'all taxes-2 month'!$C$13:$C$26,'all taxes-2 month'!$K$13:$K$26,0,0,1)</f>
        <v>0</v>
      </c>
    </row>
    <row r="66" spans="1:6" x14ac:dyDescent="0.25">
      <c r="A66" s="62" cm="1">
        <f t="array" ref="A66">EntityID</f>
        <v>0</v>
      </c>
      <c r="B66" s="62" cm="1">
        <f t="array" ref="B66">FY</f>
        <v>1</v>
      </c>
      <c r="C66" s="62" t="s">
        <v>484</v>
      </c>
      <c r="D66" s="62" t="s">
        <v>504</v>
      </c>
      <c r="E66" s="62" t="str">
        <f>+'all taxes-2 month'!C23</f>
        <v>Alternative Ad Valorem Tax</v>
      </c>
      <c r="F66" s="62">
        <f>_xlfn.XLOOKUP(TBL_TAX_CONF_DTL[[#This Row],[ROW_DESC]],'all taxes-2 month'!$C$13:$C$26,'all taxes-2 month'!$K$13:$K$26,0,0,1)</f>
        <v>0</v>
      </c>
    </row>
    <row r="67" spans="1:6" x14ac:dyDescent="0.25">
      <c r="A67" s="62" cm="1">
        <f t="array" ref="A67">EntityID</f>
        <v>0</v>
      </c>
      <c r="B67" s="62" cm="1">
        <f t="array" ref="B67">FY</f>
        <v>1</v>
      </c>
      <c r="C67" s="62" t="s">
        <v>484</v>
      </c>
      <c r="D67" s="62" t="s">
        <v>504</v>
      </c>
      <c r="E67" s="62" t="str">
        <f>+'all taxes-2 month'!C24</f>
        <v>Title Ad Valorem Tax (TAVT)</v>
      </c>
      <c r="F67" s="62">
        <f>_xlfn.XLOOKUP(TBL_TAX_CONF_DTL[[#This Row],[ROW_DESC]],'all taxes-2 month'!$C$13:$C$26,'all taxes-2 month'!$K$13:$K$26,0,0,1)</f>
        <v>0</v>
      </c>
    </row>
    <row r="68" spans="1:6" x14ac:dyDescent="0.25">
      <c r="A68" s="62" cm="1">
        <f t="array" ref="A68">EntityID</f>
        <v>0</v>
      </c>
      <c r="B68" s="62" cm="1">
        <f t="array" ref="B68">FY</f>
        <v>1</v>
      </c>
      <c r="C68" s="62" t="s">
        <v>484</v>
      </c>
      <c r="D68" s="62" t="s">
        <v>504</v>
      </c>
      <c r="E68" s="62" t="str">
        <f>+'all taxes-2 month'!C25</f>
        <v>Total Paid to School District</v>
      </c>
      <c r="F68" s="62">
        <f>_xlfn.XLOOKUP(TBL_TAX_CONF_DTL[[#This Row],[ROW_DESC]],'all taxes-2 month'!$C$13:$C$26,'all taxes-2 month'!$K$13:$K$26,0,0,1)</f>
        <v>0</v>
      </c>
    </row>
    <row r="69" spans="1:6" x14ac:dyDescent="0.25">
      <c r="A69" s="62" cm="1">
        <f t="array" ref="A69">EntityID</f>
        <v>0</v>
      </c>
      <c r="B69" s="62" cm="1">
        <f t="array" ref="B69">FY</f>
        <v>1</v>
      </c>
      <c r="C69" s="62" t="s">
        <v>484</v>
      </c>
      <c r="D69" s="62" t="s">
        <v>505</v>
      </c>
      <c r="E69" s="62" t="str">
        <f>+'all taxes-2 month'!C13</f>
        <v>Real &amp; Personal Ad Valorem</v>
      </c>
      <c r="F69" s="62">
        <f>_xlfn.XLOOKUP(TBL_TAX_CONF_DTL[[#This Row],[ROW_DESC]],'all taxes-2 month'!$C$13:$C$26,'all taxes-2 month'!$M$13:$M$26,0,0,1)</f>
        <v>0</v>
      </c>
    </row>
    <row r="70" spans="1:6" x14ac:dyDescent="0.25">
      <c r="A70" s="62" cm="1">
        <f t="array" ref="A70">EntityID</f>
        <v>0</v>
      </c>
      <c r="B70" s="62" cm="1">
        <f t="array" ref="B70">FY</f>
        <v>1</v>
      </c>
      <c r="C70" s="62" t="s">
        <v>484</v>
      </c>
      <c r="D70" s="62" t="s">
        <v>505</v>
      </c>
      <c r="E70" s="62" t="str">
        <f>+'all taxes-2 month'!C14</f>
        <v>Forest Land Protection Act</v>
      </c>
      <c r="F70" s="62">
        <f>_xlfn.XLOOKUP(TBL_TAX_CONF_DTL[[#This Row],[ROW_DESC]],'all taxes-2 month'!$C$13:$C$26,'all taxes-2 month'!$M$13:$M$26,0,0,1)</f>
        <v>0</v>
      </c>
    </row>
    <row r="71" spans="1:6" x14ac:dyDescent="0.25">
      <c r="A71" s="62" cm="1">
        <f t="array" ref="A71">EntityID</f>
        <v>0</v>
      </c>
      <c r="B71" s="62" cm="1">
        <f t="array" ref="B71">FY</f>
        <v>1</v>
      </c>
      <c r="C71" s="62" t="s">
        <v>484</v>
      </c>
      <c r="D71" s="62" t="s">
        <v>505</v>
      </c>
      <c r="E71" s="62" t="str">
        <f>+'all taxes-2 month'!C15</f>
        <v>Mobile Homes Ad Valorem</v>
      </c>
      <c r="F71" s="62">
        <f>_xlfn.XLOOKUP(TBL_TAX_CONF_DTL[[#This Row],[ROW_DESC]],'all taxes-2 month'!$C$13:$C$26,'all taxes-2 month'!$M$13:$M$26,0,0,1)</f>
        <v>0</v>
      </c>
    </row>
    <row r="72" spans="1:6" x14ac:dyDescent="0.25">
      <c r="A72" s="62" cm="1">
        <f t="array" ref="A72">EntityID</f>
        <v>0</v>
      </c>
      <c r="B72" s="62" cm="1">
        <f t="array" ref="B72">FY</f>
        <v>1</v>
      </c>
      <c r="C72" s="62" t="s">
        <v>484</v>
      </c>
      <c r="D72" s="62" t="s">
        <v>505</v>
      </c>
      <c r="E72" s="62" t="str">
        <f>+'all taxes-2 month'!C16</f>
        <v>Motor Vehicle Ad Valorem</v>
      </c>
      <c r="F72" s="62">
        <f>_xlfn.XLOOKUP(TBL_TAX_CONF_DTL[[#This Row],[ROW_DESC]],'all taxes-2 month'!$C$13:$C$26,'all taxes-2 month'!$M$13:$M$26,0,0,1)</f>
        <v>0</v>
      </c>
    </row>
    <row r="73" spans="1:6" x14ac:dyDescent="0.25">
      <c r="A73" s="62" cm="1">
        <f t="array" ref="A73">EntityID</f>
        <v>0</v>
      </c>
      <c r="B73" s="62" cm="1">
        <f t="array" ref="B73">FY</f>
        <v>1</v>
      </c>
      <c r="C73" s="62" t="s">
        <v>484</v>
      </c>
      <c r="D73" s="62" t="s">
        <v>505</v>
      </c>
      <c r="E73" s="62" t="str">
        <f>+'all taxes-2 month'!C17</f>
        <v>Heavy Duty Equipment Ad Valorem</v>
      </c>
      <c r="F73" s="62">
        <f>_xlfn.XLOOKUP(TBL_TAX_CONF_DTL[[#This Row],[ROW_DESC]],'all taxes-2 month'!$C$13:$C$26,'all taxes-2 month'!$M$13:$M$26,0,0,1)</f>
        <v>0</v>
      </c>
    </row>
    <row r="74" spans="1:6" x14ac:dyDescent="0.25">
      <c r="A74" s="62" cm="1">
        <f t="array" ref="A74">EntityID</f>
        <v>0</v>
      </c>
      <c r="B74" s="62" cm="1">
        <f t="array" ref="B74">FY</f>
        <v>1</v>
      </c>
      <c r="C74" s="62" t="s">
        <v>484</v>
      </c>
      <c r="D74" s="62" t="s">
        <v>505</v>
      </c>
      <c r="E74" s="62" t="str">
        <f>+'all taxes-2 month'!C18</f>
        <v>Public Utilities Ad Valorem</v>
      </c>
      <c r="F74" s="62">
        <f>_xlfn.XLOOKUP(TBL_TAX_CONF_DTL[[#This Row],[ROW_DESC]],'all taxes-2 month'!$C$13:$C$26,'all taxes-2 month'!$M$13:$M$26,0,0,1)</f>
        <v>0</v>
      </c>
    </row>
    <row r="75" spans="1:6" x14ac:dyDescent="0.25">
      <c r="A75" s="62" cm="1">
        <f t="array" ref="A75">EntityID</f>
        <v>0</v>
      </c>
      <c r="B75" s="62" cm="1">
        <f t="array" ref="B75">FY</f>
        <v>1</v>
      </c>
      <c r="C75" s="62" t="s">
        <v>484</v>
      </c>
      <c r="D75" s="62" t="s">
        <v>505</v>
      </c>
      <c r="E75" s="62" t="str">
        <f>+'all taxes-2 month'!C19</f>
        <v>Timber Ad Valorem</v>
      </c>
      <c r="F75" s="62">
        <f>_xlfn.XLOOKUP(TBL_TAX_CONF_DTL[[#This Row],[ROW_DESC]],'all taxes-2 month'!$C$13:$C$26,'all taxes-2 month'!$M$13:$M$26,0,0,1)</f>
        <v>0</v>
      </c>
    </row>
    <row r="76" spans="1:6" x14ac:dyDescent="0.25">
      <c r="A76" s="62" cm="1">
        <f t="array" ref="A76">EntityID</f>
        <v>0</v>
      </c>
      <c r="B76" s="62" cm="1">
        <f t="array" ref="B76">FY</f>
        <v>1</v>
      </c>
      <c r="C76" s="62" t="s">
        <v>484</v>
      </c>
      <c r="D76" s="62" t="s">
        <v>505</v>
      </c>
      <c r="E76" s="62" t="str">
        <f>+'all taxes-2 month'!C20</f>
        <v>N.O.D.'s</v>
      </c>
      <c r="F76" s="62">
        <f>_xlfn.XLOOKUP(TBL_TAX_CONF_DTL[[#This Row],[ROW_DESC]],'all taxes-2 month'!$C$13:$C$26,'all taxes-2 month'!$M$13:$M$26,0,0,1)</f>
        <v>0</v>
      </c>
    </row>
    <row r="77" spans="1:6" x14ac:dyDescent="0.25">
      <c r="A77" s="62" cm="1">
        <f t="array" ref="A77">EntityID</f>
        <v>0</v>
      </c>
      <c r="B77" s="62" cm="1">
        <f t="array" ref="B77">FY</f>
        <v>1</v>
      </c>
      <c r="C77" s="62" t="s">
        <v>484</v>
      </c>
      <c r="D77" s="62" t="s">
        <v>505</v>
      </c>
      <c r="E77" s="62" t="str">
        <f>+'all taxes-2 month'!C21</f>
        <v>Intangible Recording Tax</v>
      </c>
      <c r="F77" s="62">
        <f>_xlfn.XLOOKUP(TBL_TAX_CONF_DTL[[#This Row],[ROW_DESC]],'all taxes-2 month'!$C$13:$C$26,'all taxes-2 month'!$M$13:$M$26,0,0,1)</f>
        <v>0</v>
      </c>
    </row>
    <row r="78" spans="1:6" x14ac:dyDescent="0.25">
      <c r="A78" s="62" cm="1">
        <f t="array" ref="A78">EntityID</f>
        <v>0</v>
      </c>
      <c r="B78" s="62" cm="1">
        <f t="array" ref="B78">FY</f>
        <v>1</v>
      </c>
      <c r="C78" s="62" t="s">
        <v>484</v>
      </c>
      <c r="D78" s="62" t="s">
        <v>505</v>
      </c>
      <c r="E78" s="62" t="str">
        <f>+'all taxes-2 month'!C22</f>
        <v>Interest and Penalties on Delinquent Taxes</v>
      </c>
      <c r="F78" s="62">
        <f>_xlfn.XLOOKUP(TBL_TAX_CONF_DTL[[#This Row],[ROW_DESC]],'all taxes-2 month'!$C$13:$C$26,'all taxes-2 month'!$M$13:$M$26,0,0,1)</f>
        <v>0</v>
      </c>
    </row>
    <row r="79" spans="1:6" x14ac:dyDescent="0.25">
      <c r="A79" s="62" cm="1">
        <f t="array" ref="A79">EntityID</f>
        <v>0</v>
      </c>
      <c r="B79" s="62" cm="1">
        <f t="array" ref="B79">FY</f>
        <v>1</v>
      </c>
      <c r="C79" s="62" t="s">
        <v>484</v>
      </c>
      <c r="D79" s="62" t="s">
        <v>505</v>
      </c>
      <c r="E79" s="62" t="str">
        <f>+'all taxes-2 month'!C23</f>
        <v>Alternative Ad Valorem Tax</v>
      </c>
      <c r="F79" s="62">
        <f>_xlfn.XLOOKUP(TBL_TAX_CONF_DTL[[#This Row],[ROW_DESC]],'all taxes-2 month'!$C$13:$C$26,'all taxes-2 month'!$M$13:$M$26,0,0,1)</f>
        <v>0</v>
      </c>
    </row>
    <row r="80" spans="1:6" x14ac:dyDescent="0.25">
      <c r="A80" s="62" cm="1">
        <f t="array" ref="A80">EntityID</f>
        <v>0</v>
      </c>
      <c r="B80" s="62" cm="1">
        <f t="array" ref="B80">FY</f>
        <v>1</v>
      </c>
      <c r="C80" s="62" t="s">
        <v>484</v>
      </c>
      <c r="D80" s="62" t="s">
        <v>505</v>
      </c>
      <c r="E80" s="62" t="str">
        <f>+'all taxes-2 month'!C24</f>
        <v>Title Ad Valorem Tax (TAVT)</v>
      </c>
      <c r="F80" s="62">
        <f>_xlfn.XLOOKUP(TBL_TAX_CONF_DTL[[#This Row],[ROW_DESC]],'all taxes-2 month'!$C$13:$C$26,'all taxes-2 month'!$M$13:$M$26,0,0,1)</f>
        <v>0</v>
      </c>
    </row>
    <row r="81" spans="1:6" x14ac:dyDescent="0.25">
      <c r="A81" s="62" cm="1">
        <f t="array" ref="A81">EntityID</f>
        <v>0</v>
      </c>
      <c r="B81" s="62" cm="1">
        <f t="array" ref="B81">FY</f>
        <v>1</v>
      </c>
      <c r="C81" s="62" t="s">
        <v>484</v>
      </c>
      <c r="D81" s="62" t="s">
        <v>505</v>
      </c>
      <c r="E81" s="62" t="str">
        <f>+'all taxes-2 month'!C25</f>
        <v>Total Paid to School District</v>
      </c>
      <c r="F81" s="62">
        <f>_xlfn.XLOOKUP(TBL_TAX_CONF_DTL[[#This Row],[ROW_DESC]],'all taxes-2 month'!$C$13:$C$26,'all taxes-2 month'!$M$13:$M$26,0,0,1)</f>
        <v>0</v>
      </c>
    </row>
    <row r="82" spans="1:6" x14ac:dyDescent="0.25">
      <c r="A82" s="62" cm="1">
        <f t="array" ref="A82">EntityID</f>
        <v>0</v>
      </c>
      <c r="B82" s="62" cm="1">
        <f t="array" ref="B82">FY</f>
        <v>1</v>
      </c>
      <c r="C82" s="62" t="s">
        <v>484</v>
      </c>
      <c r="D82" s="62" t="s">
        <v>506</v>
      </c>
      <c r="E82" s="62" t="str">
        <f>+'all taxes-2 month'!C13</f>
        <v>Real &amp; Personal Ad Valorem</v>
      </c>
      <c r="F82" s="62">
        <f>_xlfn.XLOOKUP(TBL_TAX_CONF_DTL[[#This Row],[ROW_DESC]],'all taxes-2 month'!$C$13:$C$26,'all taxes-2 month'!$O$13:$O$26,0,0,1)</f>
        <v>0</v>
      </c>
    </row>
    <row r="83" spans="1:6" x14ac:dyDescent="0.25">
      <c r="A83" s="62" cm="1">
        <f t="array" ref="A83">EntityID</f>
        <v>0</v>
      </c>
      <c r="B83" s="62" cm="1">
        <f t="array" ref="B83">FY</f>
        <v>1</v>
      </c>
      <c r="C83" s="62" t="s">
        <v>484</v>
      </c>
      <c r="D83" s="62" t="s">
        <v>506</v>
      </c>
      <c r="E83" s="62" t="str">
        <f>+'all taxes-2 month'!C14</f>
        <v>Forest Land Protection Act</v>
      </c>
      <c r="F83" s="62">
        <f>_xlfn.XLOOKUP(TBL_TAX_CONF_DTL[[#This Row],[ROW_DESC]],'all taxes-2 month'!$C$13:$C$26,'all taxes-2 month'!$O$13:$O$26,0,0,1)</f>
        <v>0</v>
      </c>
    </row>
    <row r="84" spans="1:6" x14ac:dyDescent="0.25">
      <c r="A84" s="62" cm="1">
        <f t="array" ref="A84">EntityID</f>
        <v>0</v>
      </c>
      <c r="B84" s="62" cm="1">
        <f t="array" ref="B84">FY</f>
        <v>1</v>
      </c>
      <c r="C84" s="62" t="s">
        <v>484</v>
      </c>
      <c r="D84" s="62" t="s">
        <v>506</v>
      </c>
      <c r="E84" s="62" t="str">
        <f>+'all taxes-2 month'!C15</f>
        <v>Mobile Homes Ad Valorem</v>
      </c>
      <c r="F84" s="62">
        <f>_xlfn.XLOOKUP(TBL_TAX_CONF_DTL[[#This Row],[ROW_DESC]],'all taxes-2 month'!$C$13:$C$26,'all taxes-2 month'!$O$13:$O$26,0,0,1)</f>
        <v>0</v>
      </c>
    </row>
    <row r="85" spans="1:6" x14ac:dyDescent="0.25">
      <c r="A85" s="62" cm="1">
        <f t="array" ref="A85">EntityID</f>
        <v>0</v>
      </c>
      <c r="B85" s="62" cm="1">
        <f t="array" ref="B85">FY</f>
        <v>1</v>
      </c>
      <c r="C85" s="62" t="s">
        <v>484</v>
      </c>
      <c r="D85" s="62" t="s">
        <v>506</v>
      </c>
      <c r="E85" s="62" t="str">
        <f>+'all taxes-2 month'!C16</f>
        <v>Motor Vehicle Ad Valorem</v>
      </c>
      <c r="F85" s="62">
        <f>_xlfn.XLOOKUP(TBL_TAX_CONF_DTL[[#This Row],[ROW_DESC]],'all taxes-2 month'!$C$13:$C$26,'all taxes-2 month'!$O$13:$O$26,0,0,1)</f>
        <v>0</v>
      </c>
    </row>
    <row r="86" spans="1:6" x14ac:dyDescent="0.25">
      <c r="A86" s="62" cm="1">
        <f t="array" ref="A86">EntityID</f>
        <v>0</v>
      </c>
      <c r="B86" s="62" cm="1">
        <f t="array" ref="B86">FY</f>
        <v>1</v>
      </c>
      <c r="C86" s="62" t="s">
        <v>484</v>
      </c>
      <c r="D86" s="62" t="s">
        <v>506</v>
      </c>
      <c r="E86" s="62" t="str">
        <f>+'all taxes-2 month'!C17</f>
        <v>Heavy Duty Equipment Ad Valorem</v>
      </c>
      <c r="F86" s="62">
        <f>_xlfn.XLOOKUP(TBL_TAX_CONF_DTL[[#This Row],[ROW_DESC]],'all taxes-2 month'!$C$13:$C$26,'all taxes-2 month'!$O$13:$O$26,0,0,1)</f>
        <v>0</v>
      </c>
    </row>
    <row r="87" spans="1:6" x14ac:dyDescent="0.25">
      <c r="A87" s="62" cm="1">
        <f t="array" ref="A87">EntityID</f>
        <v>0</v>
      </c>
      <c r="B87" s="62" cm="1">
        <f t="array" ref="B87">FY</f>
        <v>1</v>
      </c>
      <c r="C87" s="62" t="s">
        <v>484</v>
      </c>
      <c r="D87" s="62" t="s">
        <v>506</v>
      </c>
      <c r="E87" s="62" t="str">
        <f>+'all taxes-2 month'!C18</f>
        <v>Public Utilities Ad Valorem</v>
      </c>
      <c r="F87" s="62">
        <f>_xlfn.XLOOKUP(TBL_TAX_CONF_DTL[[#This Row],[ROW_DESC]],'all taxes-2 month'!$C$13:$C$26,'all taxes-2 month'!$O$13:$O$26,0,0,1)</f>
        <v>0</v>
      </c>
    </row>
    <row r="88" spans="1:6" x14ac:dyDescent="0.25">
      <c r="A88" s="62" cm="1">
        <f t="array" ref="A88">EntityID</f>
        <v>0</v>
      </c>
      <c r="B88" s="62" cm="1">
        <f t="array" ref="B88">FY</f>
        <v>1</v>
      </c>
      <c r="C88" s="62" t="s">
        <v>484</v>
      </c>
      <c r="D88" s="62" t="s">
        <v>506</v>
      </c>
      <c r="E88" s="62" t="str">
        <f>+'all taxes-2 month'!C19</f>
        <v>Timber Ad Valorem</v>
      </c>
      <c r="F88" s="62">
        <f>_xlfn.XLOOKUP(TBL_TAX_CONF_DTL[[#This Row],[ROW_DESC]],'all taxes-2 month'!$C$13:$C$26,'all taxes-2 month'!$O$13:$O$26,0,0,1)</f>
        <v>0</v>
      </c>
    </row>
    <row r="89" spans="1:6" x14ac:dyDescent="0.25">
      <c r="A89" s="62" cm="1">
        <f t="array" ref="A89">EntityID</f>
        <v>0</v>
      </c>
      <c r="B89" s="62" cm="1">
        <f t="array" ref="B89">FY</f>
        <v>1</v>
      </c>
      <c r="C89" s="62" t="s">
        <v>484</v>
      </c>
      <c r="D89" s="62" t="s">
        <v>506</v>
      </c>
      <c r="E89" s="62" t="str">
        <f>+'all taxes-2 month'!C20</f>
        <v>N.O.D.'s</v>
      </c>
      <c r="F89" s="62">
        <f>_xlfn.XLOOKUP(TBL_TAX_CONF_DTL[[#This Row],[ROW_DESC]],'all taxes-2 month'!$C$13:$C$26,'all taxes-2 month'!$O$13:$O$26,0,0,1)</f>
        <v>0</v>
      </c>
    </row>
    <row r="90" spans="1:6" x14ac:dyDescent="0.25">
      <c r="A90" s="62" cm="1">
        <f t="array" ref="A90">EntityID</f>
        <v>0</v>
      </c>
      <c r="B90" s="62" cm="1">
        <f t="array" ref="B90">FY</f>
        <v>1</v>
      </c>
      <c r="C90" s="62" t="s">
        <v>484</v>
      </c>
      <c r="D90" s="62" t="s">
        <v>506</v>
      </c>
      <c r="E90" s="62" t="str">
        <f>+'all taxes-2 month'!C21</f>
        <v>Intangible Recording Tax</v>
      </c>
      <c r="F90" s="62">
        <f>_xlfn.XLOOKUP(TBL_TAX_CONF_DTL[[#This Row],[ROW_DESC]],'all taxes-2 month'!$C$13:$C$26,'all taxes-2 month'!$O$13:$O$26,0,0,1)</f>
        <v>0</v>
      </c>
    </row>
    <row r="91" spans="1:6" x14ac:dyDescent="0.25">
      <c r="A91" s="62" cm="1">
        <f t="array" ref="A91">EntityID</f>
        <v>0</v>
      </c>
      <c r="B91" s="62" cm="1">
        <f t="array" ref="B91">FY</f>
        <v>1</v>
      </c>
      <c r="C91" s="62" t="s">
        <v>484</v>
      </c>
      <c r="D91" s="62" t="s">
        <v>506</v>
      </c>
      <c r="E91" s="62" t="str">
        <f>+'all taxes-2 month'!C22</f>
        <v>Interest and Penalties on Delinquent Taxes</v>
      </c>
      <c r="F91" s="62">
        <f>_xlfn.XLOOKUP(TBL_TAX_CONF_DTL[[#This Row],[ROW_DESC]],'all taxes-2 month'!$C$13:$C$26,'all taxes-2 month'!$O$13:$O$26,0,0,1)</f>
        <v>0</v>
      </c>
    </row>
    <row r="92" spans="1:6" x14ac:dyDescent="0.25">
      <c r="A92" s="62" cm="1">
        <f t="array" ref="A92">EntityID</f>
        <v>0</v>
      </c>
      <c r="B92" s="62" cm="1">
        <f t="array" ref="B92">FY</f>
        <v>1</v>
      </c>
      <c r="C92" s="62" t="s">
        <v>484</v>
      </c>
      <c r="D92" s="62" t="s">
        <v>506</v>
      </c>
      <c r="E92" s="62" t="str">
        <f>+'all taxes-2 month'!C23</f>
        <v>Alternative Ad Valorem Tax</v>
      </c>
      <c r="F92" s="62">
        <f>_xlfn.XLOOKUP(TBL_TAX_CONF_DTL[[#This Row],[ROW_DESC]],'all taxes-2 month'!$C$13:$C$26,'all taxes-2 month'!$O$13:$O$26,0,0,1)</f>
        <v>0</v>
      </c>
    </row>
    <row r="93" spans="1:6" x14ac:dyDescent="0.25">
      <c r="A93" s="62" cm="1">
        <f t="array" ref="A93">EntityID</f>
        <v>0</v>
      </c>
      <c r="B93" s="62" cm="1">
        <f t="array" ref="B93">FY</f>
        <v>1</v>
      </c>
      <c r="C93" s="62" t="s">
        <v>484</v>
      </c>
      <c r="D93" s="62" t="s">
        <v>506</v>
      </c>
      <c r="E93" s="62" t="str">
        <f>+'all taxes-2 month'!C24</f>
        <v>Title Ad Valorem Tax (TAVT)</v>
      </c>
      <c r="F93" s="62">
        <f>_xlfn.XLOOKUP(TBL_TAX_CONF_DTL[[#This Row],[ROW_DESC]],'all taxes-2 month'!$C$13:$C$26,'all taxes-2 month'!$O$13:$O$26,0,0,1)</f>
        <v>0</v>
      </c>
    </row>
    <row r="94" spans="1:6" x14ac:dyDescent="0.25">
      <c r="A94" s="62" cm="1">
        <f t="array" ref="A94">EntityID</f>
        <v>0</v>
      </c>
      <c r="B94" s="62" cm="1">
        <f t="array" ref="B94">FY</f>
        <v>1</v>
      </c>
      <c r="C94" s="62" t="s">
        <v>484</v>
      </c>
      <c r="D94" s="62" t="s">
        <v>506</v>
      </c>
      <c r="E94" s="62" t="str">
        <f>+'all taxes-2 month'!C25</f>
        <v>Total Paid to School District</v>
      </c>
      <c r="F94" s="62">
        <f>_xlfn.XLOOKUP(TBL_TAX_CONF_DTL[[#This Row],[ROW_DESC]],'all taxes-2 month'!$C$13:$C$26,'all taxes-2 month'!$O$13:$O$26,0,0,1)</f>
        <v>0</v>
      </c>
    </row>
    <row r="95" spans="1:6" x14ac:dyDescent="0.25">
      <c r="A95" s="62" cm="1">
        <f t="array" ref="A95">EntityID</f>
        <v>0</v>
      </c>
      <c r="B95" s="62" cm="1">
        <f t="array" ref="B95">FY</f>
        <v>1</v>
      </c>
      <c r="C95" s="62" t="s">
        <v>484</v>
      </c>
      <c r="D95" s="62" t="s">
        <v>507</v>
      </c>
      <c r="E95" s="62" t="str">
        <f>+'all taxes-2 month'!C13</f>
        <v>Real &amp; Personal Ad Valorem</v>
      </c>
      <c r="F95" s="62">
        <f>_xlfn.XLOOKUP(TBL_TAX_CONF_DTL[[#This Row],[ROW_DESC]],'all taxes-2 month'!$C$13:$C$26,'all taxes-2 month'!$Q$13:$Q$26,0,0,1)</f>
        <v>0</v>
      </c>
    </row>
    <row r="96" spans="1:6" x14ac:dyDescent="0.25">
      <c r="A96" s="62" cm="1">
        <f t="array" ref="A96">EntityID</f>
        <v>0</v>
      </c>
      <c r="B96" s="62" cm="1">
        <f t="array" ref="B96">FY</f>
        <v>1</v>
      </c>
      <c r="C96" s="62" t="s">
        <v>484</v>
      </c>
      <c r="D96" s="62" t="s">
        <v>507</v>
      </c>
      <c r="E96" s="62" t="str">
        <f>+'all taxes-2 month'!C14</f>
        <v>Forest Land Protection Act</v>
      </c>
      <c r="F96" s="62">
        <f>_xlfn.XLOOKUP(TBL_TAX_CONF_DTL[[#This Row],[ROW_DESC]],'all taxes-2 month'!$C$13:$C$26,'all taxes-2 month'!$Q$13:$Q$26,0,0,1)</f>
        <v>0</v>
      </c>
    </row>
    <row r="97" spans="1:6" x14ac:dyDescent="0.25">
      <c r="A97" s="62" cm="1">
        <f t="array" ref="A97">EntityID</f>
        <v>0</v>
      </c>
      <c r="B97" s="62" cm="1">
        <f t="array" ref="B97">FY</f>
        <v>1</v>
      </c>
      <c r="C97" s="62" t="s">
        <v>484</v>
      </c>
      <c r="D97" s="62" t="s">
        <v>507</v>
      </c>
      <c r="E97" s="62" t="str">
        <f>+'all taxes-2 month'!C15</f>
        <v>Mobile Homes Ad Valorem</v>
      </c>
      <c r="F97" s="62">
        <f>_xlfn.XLOOKUP(TBL_TAX_CONF_DTL[[#This Row],[ROW_DESC]],'all taxes-2 month'!$C$13:$C$26,'all taxes-2 month'!$Q$13:$Q$26,0,0,1)</f>
        <v>0</v>
      </c>
    </row>
    <row r="98" spans="1:6" x14ac:dyDescent="0.25">
      <c r="A98" s="62" cm="1">
        <f t="array" ref="A98">EntityID</f>
        <v>0</v>
      </c>
      <c r="B98" s="62" cm="1">
        <f t="array" ref="B98">FY</f>
        <v>1</v>
      </c>
      <c r="C98" s="62" t="s">
        <v>484</v>
      </c>
      <c r="D98" s="62" t="s">
        <v>507</v>
      </c>
      <c r="E98" s="62" t="str">
        <f>+'all taxes-2 month'!C16</f>
        <v>Motor Vehicle Ad Valorem</v>
      </c>
      <c r="F98" s="62">
        <f>_xlfn.XLOOKUP(TBL_TAX_CONF_DTL[[#This Row],[ROW_DESC]],'all taxes-2 month'!$C$13:$C$26,'all taxes-2 month'!$Q$13:$Q$26,0,0,1)</f>
        <v>0</v>
      </c>
    </row>
    <row r="99" spans="1:6" x14ac:dyDescent="0.25">
      <c r="A99" s="62" cm="1">
        <f t="array" ref="A99">EntityID</f>
        <v>0</v>
      </c>
      <c r="B99" s="62" cm="1">
        <f t="array" ref="B99">FY</f>
        <v>1</v>
      </c>
      <c r="C99" s="62" t="s">
        <v>484</v>
      </c>
      <c r="D99" s="62" t="s">
        <v>507</v>
      </c>
      <c r="E99" s="62" t="str">
        <f>+'all taxes-2 month'!C17</f>
        <v>Heavy Duty Equipment Ad Valorem</v>
      </c>
      <c r="F99" s="62">
        <f>_xlfn.XLOOKUP(TBL_TAX_CONF_DTL[[#This Row],[ROW_DESC]],'all taxes-2 month'!$C$13:$C$26,'all taxes-2 month'!$Q$13:$Q$26,0,0,1)</f>
        <v>0</v>
      </c>
    </row>
    <row r="100" spans="1:6" x14ac:dyDescent="0.25">
      <c r="A100" s="62" cm="1">
        <f t="array" ref="A100">EntityID</f>
        <v>0</v>
      </c>
      <c r="B100" s="62" cm="1">
        <f t="array" ref="B100">FY</f>
        <v>1</v>
      </c>
      <c r="C100" s="62" t="s">
        <v>484</v>
      </c>
      <c r="D100" s="62" t="s">
        <v>507</v>
      </c>
      <c r="E100" s="62" t="str">
        <f>+'all taxes-2 month'!C18</f>
        <v>Public Utilities Ad Valorem</v>
      </c>
      <c r="F100" s="62">
        <f>_xlfn.XLOOKUP(TBL_TAX_CONF_DTL[[#This Row],[ROW_DESC]],'all taxes-2 month'!$C$13:$C$26,'all taxes-2 month'!$Q$13:$Q$26,0,0,1)</f>
        <v>0</v>
      </c>
    </row>
    <row r="101" spans="1:6" x14ac:dyDescent="0.25">
      <c r="A101" s="62" cm="1">
        <f t="array" ref="A101">EntityID</f>
        <v>0</v>
      </c>
      <c r="B101" s="62" cm="1">
        <f t="array" ref="B101">FY</f>
        <v>1</v>
      </c>
      <c r="C101" s="62" t="s">
        <v>484</v>
      </c>
      <c r="D101" s="62" t="s">
        <v>507</v>
      </c>
      <c r="E101" s="62" t="str">
        <f>+'all taxes-2 month'!C19</f>
        <v>Timber Ad Valorem</v>
      </c>
      <c r="F101" s="62">
        <f>_xlfn.XLOOKUP(TBL_TAX_CONF_DTL[[#This Row],[ROW_DESC]],'all taxes-2 month'!$C$13:$C$26,'all taxes-2 month'!$Q$13:$Q$26,0,0,1)</f>
        <v>0</v>
      </c>
    </row>
    <row r="102" spans="1:6" x14ac:dyDescent="0.25">
      <c r="A102" s="62" cm="1">
        <f t="array" ref="A102">EntityID</f>
        <v>0</v>
      </c>
      <c r="B102" s="62" cm="1">
        <f t="array" ref="B102">FY</f>
        <v>1</v>
      </c>
      <c r="C102" s="62" t="s">
        <v>484</v>
      </c>
      <c r="D102" s="62" t="s">
        <v>507</v>
      </c>
      <c r="E102" s="62" t="str">
        <f>+'all taxes-2 month'!C20</f>
        <v>N.O.D.'s</v>
      </c>
      <c r="F102" s="62">
        <f>_xlfn.XLOOKUP(TBL_TAX_CONF_DTL[[#This Row],[ROW_DESC]],'all taxes-2 month'!$C$13:$C$26,'all taxes-2 month'!$Q$13:$Q$26,0,0,1)</f>
        <v>0</v>
      </c>
    </row>
    <row r="103" spans="1:6" x14ac:dyDescent="0.25">
      <c r="A103" s="62" cm="1">
        <f t="array" ref="A103">EntityID</f>
        <v>0</v>
      </c>
      <c r="B103" s="62" cm="1">
        <f t="array" ref="B103">FY</f>
        <v>1</v>
      </c>
      <c r="C103" s="62" t="s">
        <v>484</v>
      </c>
      <c r="D103" s="62" t="s">
        <v>507</v>
      </c>
      <c r="E103" s="62" t="str">
        <f>+'all taxes-2 month'!C21</f>
        <v>Intangible Recording Tax</v>
      </c>
      <c r="F103" s="62">
        <f>_xlfn.XLOOKUP(TBL_TAX_CONF_DTL[[#This Row],[ROW_DESC]],'all taxes-2 month'!$C$13:$C$26,'all taxes-2 month'!$Q$13:$Q$26,0,0,1)</f>
        <v>0</v>
      </c>
    </row>
    <row r="104" spans="1:6" x14ac:dyDescent="0.25">
      <c r="A104" s="62" cm="1">
        <f t="array" ref="A104">EntityID</f>
        <v>0</v>
      </c>
      <c r="B104" s="62" cm="1">
        <f t="array" ref="B104">FY</f>
        <v>1</v>
      </c>
      <c r="C104" s="62" t="s">
        <v>484</v>
      </c>
      <c r="D104" s="62" t="s">
        <v>507</v>
      </c>
      <c r="E104" s="62" t="str">
        <f>+'all taxes-2 month'!C22</f>
        <v>Interest and Penalties on Delinquent Taxes</v>
      </c>
      <c r="F104" s="62">
        <f>_xlfn.XLOOKUP(TBL_TAX_CONF_DTL[[#This Row],[ROW_DESC]],'all taxes-2 month'!$C$13:$C$26,'all taxes-2 month'!$Q$13:$Q$26,0,0,1)</f>
        <v>0</v>
      </c>
    </row>
    <row r="105" spans="1:6" x14ac:dyDescent="0.25">
      <c r="A105" s="62" cm="1">
        <f t="array" ref="A105">EntityID</f>
        <v>0</v>
      </c>
      <c r="B105" s="62" cm="1">
        <f t="array" ref="B105">FY</f>
        <v>1</v>
      </c>
      <c r="C105" s="62" t="s">
        <v>484</v>
      </c>
      <c r="D105" s="62" t="s">
        <v>507</v>
      </c>
      <c r="E105" s="62" t="str">
        <f>+'all taxes-2 month'!C23</f>
        <v>Alternative Ad Valorem Tax</v>
      </c>
      <c r="F105" s="62">
        <f>_xlfn.XLOOKUP(TBL_TAX_CONF_DTL[[#This Row],[ROW_DESC]],'all taxes-2 month'!$C$13:$C$26,'all taxes-2 month'!$Q$13:$Q$26,0,0,1)</f>
        <v>0</v>
      </c>
    </row>
    <row r="106" spans="1:6" x14ac:dyDescent="0.25">
      <c r="A106" s="62" cm="1">
        <f t="array" ref="A106">EntityID</f>
        <v>0</v>
      </c>
      <c r="B106" s="62" cm="1">
        <f t="array" ref="B106">FY</f>
        <v>1</v>
      </c>
      <c r="C106" s="62" t="s">
        <v>484</v>
      </c>
      <c r="D106" s="62" t="s">
        <v>507</v>
      </c>
      <c r="E106" s="62" t="str">
        <f>+'all taxes-2 month'!C24</f>
        <v>Title Ad Valorem Tax (TAVT)</v>
      </c>
      <c r="F106" s="62">
        <f>_xlfn.XLOOKUP(TBL_TAX_CONF_DTL[[#This Row],[ROW_DESC]],'all taxes-2 month'!$C$13:$C$26,'all taxes-2 month'!$Q$13:$Q$26,0,0,1)</f>
        <v>0</v>
      </c>
    </row>
    <row r="107" spans="1:6" x14ac:dyDescent="0.25">
      <c r="A107" s="62" cm="1">
        <f t="array" ref="A107">EntityID</f>
        <v>0</v>
      </c>
      <c r="B107" s="62" cm="1">
        <f t="array" ref="B107">FY</f>
        <v>1</v>
      </c>
      <c r="C107" s="62" t="s">
        <v>484</v>
      </c>
      <c r="D107" s="62" t="s">
        <v>507</v>
      </c>
      <c r="E107" s="62" t="str">
        <f>+'all taxes-2 month'!C25</f>
        <v>Total Paid to School District</v>
      </c>
      <c r="F107" s="62">
        <f>_xlfn.XLOOKUP(TBL_TAX_CONF_DTL[[#This Row],[ROW_DESC]],'all taxes-2 month'!$C$13:$C$26,'all taxes-2 month'!$Q$13:$Q$26,0,0,1)</f>
        <v>0</v>
      </c>
    </row>
    <row r="108" spans="1:6" x14ac:dyDescent="0.25">
      <c r="A108" s="62" cm="1">
        <f t="array" ref="A108">EntityID</f>
        <v>0</v>
      </c>
      <c r="B108" s="62" cm="1">
        <f t="array" ref="B108">FY</f>
        <v>1</v>
      </c>
      <c r="C108" s="62" t="s">
        <v>484</v>
      </c>
      <c r="D108" s="62" t="s">
        <v>508</v>
      </c>
      <c r="E108" s="62" t="str">
        <f>+'all taxes-2 month'!C13</f>
        <v>Real &amp; Personal Ad Valorem</v>
      </c>
      <c r="F108" s="62">
        <f>_xlfn.XLOOKUP(TBL_TAX_CONF_DTL[[#This Row],[ROW_DESC]],'all taxes-2 month'!$C$13:$C$26,'all taxes-2 month'!$S$13:$S$26,0,0,1)</f>
        <v>0</v>
      </c>
    </row>
    <row r="109" spans="1:6" x14ac:dyDescent="0.25">
      <c r="A109" s="62" cm="1">
        <f t="array" ref="A109">EntityID</f>
        <v>0</v>
      </c>
      <c r="B109" s="62" cm="1">
        <f t="array" ref="B109">FY</f>
        <v>1</v>
      </c>
      <c r="C109" s="62" t="s">
        <v>484</v>
      </c>
      <c r="D109" s="62" t="s">
        <v>508</v>
      </c>
      <c r="E109" s="62" t="str">
        <f>+'all taxes-2 month'!C14</f>
        <v>Forest Land Protection Act</v>
      </c>
      <c r="F109" s="62">
        <f>_xlfn.XLOOKUP(TBL_TAX_CONF_DTL[[#This Row],[ROW_DESC]],'all taxes-2 month'!$C$13:$C$26,'all taxes-2 month'!$S$13:$S$26,0,0,1)</f>
        <v>0</v>
      </c>
    </row>
    <row r="110" spans="1:6" x14ac:dyDescent="0.25">
      <c r="A110" s="62" cm="1">
        <f t="array" ref="A110">EntityID</f>
        <v>0</v>
      </c>
      <c r="B110" s="62" cm="1">
        <f t="array" ref="B110">FY</f>
        <v>1</v>
      </c>
      <c r="C110" s="62" t="s">
        <v>484</v>
      </c>
      <c r="D110" s="62" t="s">
        <v>508</v>
      </c>
      <c r="E110" s="62" t="str">
        <f>+'all taxes-2 month'!C15</f>
        <v>Mobile Homes Ad Valorem</v>
      </c>
      <c r="F110" s="62">
        <f>_xlfn.XLOOKUP(TBL_TAX_CONF_DTL[[#This Row],[ROW_DESC]],'all taxes-2 month'!$C$13:$C$26,'all taxes-2 month'!$S$13:$S$26,0,0,1)</f>
        <v>0</v>
      </c>
    </row>
    <row r="111" spans="1:6" x14ac:dyDescent="0.25">
      <c r="A111" s="62" cm="1">
        <f t="array" ref="A111">EntityID</f>
        <v>0</v>
      </c>
      <c r="B111" s="62" cm="1">
        <f t="array" ref="B111">FY</f>
        <v>1</v>
      </c>
      <c r="C111" s="62" t="s">
        <v>484</v>
      </c>
      <c r="D111" s="62" t="s">
        <v>508</v>
      </c>
      <c r="E111" s="62" t="str">
        <f>+'all taxes-2 month'!C16</f>
        <v>Motor Vehicle Ad Valorem</v>
      </c>
      <c r="F111" s="62">
        <f>_xlfn.XLOOKUP(TBL_TAX_CONF_DTL[[#This Row],[ROW_DESC]],'all taxes-2 month'!$C$13:$C$26,'all taxes-2 month'!$S$13:$S$26,0,0,1)</f>
        <v>0</v>
      </c>
    </row>
    <row r="112" spans="1:6" x14ac:dyDescent="0.25">
      <c r="A112" s="62" cm="1">
        <f t="array" ref="A112">EntityID</f>
        <v>0</v>
      </c>
      <c r="B112" s="62" cm="1">
        <f t="array" ref="B112">FY</f>
        <v>1</v>
      </c>
      <c r="C112" s="62" t="s">
        <v>484</v>
      </c>
      <c r="D112" s="62" t="s">
        <v>508</v>
      </c>
      <c r="E112" s="62" t="str">
        <f>+'all taxes-2 month'!C17</f>
        <v>Heavy Duty Equipment Ad Valorem</v>
      </c>
      <c r="F112" s="62">
        <f>_xlfn.XLOOKUP(TBL_TAX_CONF_DTL[[#This Row],[ROW_DESC]],'all taxes-2 month'!$C$13:$C$26,'all taxes-2 month'!$S$13:$S$26,0,0,1)</f>
        <v>0</v>
      </c>
    </row>
    <row r="113" spans="1:6" x14ac:dyDescent="0.25">
      <c r="A113" s="62" cm="1">
        <f t="array" ref="A113">EntityID</f>
        <v>0</v>
      </c>
      <c r="B113" s="62" cm="1">
        <f t="array" ref="B113">FY</f>
        <v>1</v>
      </c>
      <c r="C113" s="62" t="s">
        <v>484</v>
      </c>
      <c r="D113" s="62" t="s">
        <v>508</v>
      </c>
      <c r="E113" s="62" t="str">
        <f>+'all taxes-2 month'!C18</f>
        <v>Public Utilities Ad Valorem</v>
      </c>
      <c r="F113" s="62">
        <f>_xlfn.XLOOKUP(TBL_TAX_CONF_DTL[[#This Row],[ROW_DESC]],'all taxes-2 month'!$C$13:$C$26,'all taxes-2 month'!$S$13:$S$26,0,0,1)</f>
        <v>0</v>
      </c>
    </row>
    <row r="114" spans="1:6" x14ac:dyDescent="0.25">
      <c r="A114" s="62" cm="1">
        <f t="array" ref="A114">EntityID</f>
        <v>0</v>
      </c>
      <c r="B114" s="62" cm="1">
        <f t="array" ref="B114">FY</f>
        <v>1</v>
      </c>
      <c r="C114" s="62" t="s">
        <v>484</v>
      </c>
      <c r="D114" s="62" t="s">
        <v>508</v>
      </c>
      <c r="E114" s="62" t="str">
        <f>+'all taxes-2 month'!C19</f>
        <v>Timber Ad Valorem</v>
      </c>
      <c r="F114" s="62">
        <f>_xlfn.XLOOKUP(TBL_TAX_CONF_DTL[[#This Row],[ROW_DESC]],'all taxes-2 month'!$C$13:$C$26,'all taxes-2 month'!$S$13:$S$26,0,0,1)</f>
        <v>0</v>
      </c>
    </row>
    <row r="115" spans="1:6" x14ac:dyDescent="0.25">
      <c r="A115" s="62" cm="1">
        <f t="array" ref="A115">EntityID</f>
        <v>0</v>
      </c>
      <c r="B115" s="62" cm="1">
        <f t="array" ref="B115">FY</f>
        <v>1</v>
      </c>
      <c r="C115" s="62" t="s">
        <v>484</v>
      </c>
      <c r="D115" s="62" t="s">
        <v>508</v>
      </c>
      <c r="E115" s="62" t="str">
        <f>+'all taxes-2 month'!C20</f>
        <v>N.O.D.'s</v>
      </c>
      <c r="F115" s="62">
        <f>_xlfn.XLOOKUP(TBL_TAX_CONF_DTL[[#This Row],[ROW_DESC]],'all taxes-2 month'!$C$13:$C$26,'all taxes-2 month'!$S$13:$S$26,0,0,1)</f>
        <v>0</v>
      </c>
    </row>
    <row r="116" spans="1:6" x14ac:dyDescent="0.25">
      <c r="A116" s="62" cm="1">
        <f t="array" ref="A116">EntityID</f>
        <v>0</v>
      </c>
      <c r="B116" s="62" cm="1">
        <f t="array" ref="B116">FY</f>
        <v>1</v>
      </c>
      <c r="C116" s="62" t="s">
        <v>484</v>
      </c>
      <c r="D116" s="62" t="s">
        <v>508</v>
      </c>
      <c r="E116" s="62" t="str">
        <f>+'all taxes-2 month'!C21</f>
        <v>Intangible Recording Tax</v>
      </c>
      <c r="F116" s="62">
        <f>_xlfn.XLOOKUP(TBL_TAX_CONF_DTL[[#This Row],[ROW_DESC]],'all taxes-2 month'!$C$13:$C$26,'all taxes-2 month'!$S$13:$S$26,0,0,1)</f>
        <v>0</v>
      </c>
    </row>
    <row r="117" spans="1:6" x14ac:dyDescent="0.25">
      <c r="A117" s="62" cm="1">
        <f t="array" ref="A117">EntityID</f>
        <v>0</v>
      </c>
      <c r="B117" s="62" cm="1">
        <f t="array" ref="B117">FY</f>
        <v>1</v>
      </c>
      <c r="C117" s="62" t="s">
        <v>484</v>
      </c>
      <c r="D117" s="62" t="s">
        <v>508</v>
      </c>
      <c r="E117" s="62" t="str">
        <f>+'all taxes-2 month'!C22</f>
        <v>Interest and Penalties on Delinquent Taxes</v>
      </c>
      <c r="F117" s="62">
        <f>_xlfn.XLOOKUP(TBL_TAX_CONF_DTL[[#This Row],[ROW_DESC]],'all taxes-2 month'!$C$13:$C$26,'all taxes-2 month'!$S$13:$S$26,0,0,1)</f>
        <v>0</v>
      </c>
    </row>
    <row r="118" spans="1:6" x14ac:dyDescent="0.25">
      <c r="A118" s="62" cm="1">
        <f t="array" ref="A118">EntityID</f>
        <v>0</v>
      </c>
      <c r="B118" s="62" cm="1">
        <f t="array" ref="B118">FY</f>
        <v>1</v>
      </c>
      <c r="C118" s="62" t="s">
        <v>484</v>
      </c>
      <c r="D118" s="62" t="s">
        <v>508</v>
      </c>
      <c r="E118" s="62" t="str">
        <f>+'all taxes-2 month'!C23</f>
        <v>Alternative Ad Valorem Tax</v>
      </c>
      <c r="F118" s="62">
        <f>_xlfn.XLOOKUP(TBL_TAX_CONF_DTL[[#This Row],[ROW_DESC]],'all taxes-2 month'!$C$13:$C$26,'all taxes-2 month'!$S$13:$S$26,0,0,1)</f>
        <v>0</v>
      </c>
    </row>
    <row r="119" spans="1:6" x14ac:dyDescent="0.25">
      <c r="A119" s="62" cm="1">
        <f t="array" ref="A119">EntityID</f>
        <v>0</v>
      </c>
      <c r="B119" s="62" cm="1">
        <f t="array" ref="B119">FY</f>
        <v>1</v>
      </c>
      <c r="C119" s="62" t="s">
        <v>484</v>
      </c>
      <c r="D119" s="62" t="s">
        <v>508</v>
      </c>
      <c r="E119" s="62" t="str">
        <f>+'all taxes-2 month'!C24</f>
        <v>Title Ad Valorem Tax (TAVT)</v>
      </c>
      <c r="F119" s="62">
        <f>_xlfn.XLOOKUP(TBL_TAX_CONF_DTL[[#This Row],[ROW_DESC]],'all taxes-2 month'!$C$13:$C$26,'all taxes-2 month'!$S$13:$S$26,0,0,1)</f>
        <v>0</v>
      </c>
    </row>
    <row r="120" spans="1:6" x14ac:dyDescent="0.25">
      <c r="A120" s="62" cm="1">
        <f t="array" ref="A120">EntityID</f>
        <v>0</v>
      </c>
      <c r="B120" s="62" cm="1">
        <f t="array" ref="B120">FY</f>
        <v>1</v>
      </c>
      <c r="C120" s="62" t="s">
        <v>484</v>
      </c>
      <c r="D120" s="62" t="s">
        <v>508</v>
      </c>
      <c r="E120" s="62" t="str">
        <f>+'all taxes-2 month'!C25</f>
        <v>Total Paid to School District</v>
      </c>
      <c r="F120" s="62">
        <f>_xlfn.XLOOKUP(TBL_TAX_CONF_DTL[[#This Row],[ROW_DESC]],'all taxes-2 month'!$C$13:$C$26,'all taxes-2 month'!$S$13:$S$26,0,0,1)</f>
        <v>0</v>
      </c>
    </row>
    <row r="121" spans="1:6" x14ac:dyDescent="0.25">
      <c r="A121" s="62" cm="1">
        <f t="array" ref="A121">EntityID</f>
        <v>0</v>
      </c>
      <c r="B121" s="62" cm="1">
        <f t="array" ref="B121">FY</f>
        <v>1</v>
      </c>
      <c r="C121" s="62" t="s">
        <v>485</v>
      </c>
      <c r="D121" s="62" t="s">
        <v>37</v>
      </c>
      <c r="E121" s="62" t="str">
        <f>+'all taxes-2 month'!C37</f>
        <v>Real &amp; Personal Ad Valorem</v>
      </c>
      <c r="F121" s="62">
        <f>_xlfn.XLOOKUP(TBL_TAX_CONF_DTL[[#This Row],[ROW_DESC]],'all taxes-2 month'!$C$37:$C$50,'all taxes-2 month'!$G$37:$G$50,0,0,1)</f>
        <v>0</v>
      </c>
    </row>
    <row r="122" spans="1:6" x14ac:dyDescent="0.25">
      <c r="A122" s="62" cm="1">
        <f t="array" ref="A122">EntityID</f>
        <v>0</v>
      </c>
      <c r="B122" s="62" cm="1">
        <f t="array" ref="B122">FY</f>
        <v>1</v>
      </c>
      <c r="C122" s="62" t="s">
        <v>485</v>
      </c>
      <c r="D122" s="62" t="s">
        <v>37</v>
      </c>
      <c r="E122" s="62" t="str">
        <f>+'all taxes-2 month'!C38</f>
        <v>Forest Land Protection Act</v>
      </c>
      <c r="F122" s="62">
        <f>_xlfn.XLOOKUP(TBL_TAX_CONF_DTL[[#This Row],[ROW_DESC]],'all taxes-2 month'!$C$37:$C$50,'all taxes-2 month'!$G$37:$G$50,0,0,1)</f>
        <v>0</v>
      </c>
    </row>
    <row r="123" spans="1:6" x14ac:dyDescent="0.25">
      <c r="A123" s="62" cm="1">
        <f t="array" ref="A123">EntityID</f>
        <v>0</v>
      </c>
      <c r="B123" s="62" cm="1">
        <f t="array" ref="B123">FY</f>
        <v>1</v>
      </c>
      <c r="C123" s="62" t="s">
        <v>485</v>
      </c>
      <c r="D123" s="62" t="s">
        <v>37</v>
      </c>
      <c r="E123" s="62" t="str">
        <f>+'all taxes-2 month'!C39</f>
        <v>Mobile Homes Ad Valorem</v>
      </c>
      <c r="F123" s="62">
        <f>_xlfn.XLOOKUP(TBL_TAX_CONF_DTL[[#This Row],[ROW_DESC]],'all taxes-2 month'!$C$37:$C$50,'all taxes-2 month'!$G$37:$G$50,0,0,1)</f>
        <v>0</v>
      </c>
    </row>
    <row r="124" spans="1:6" x14ac:dyDescent="0.25">
      <c r="A124" s="62" cm="1">
        <f t="array" ref="A124">EntityID</f>
        <v>0</v>
      </c>
      <c r="B124" s="62" cm="1">
        <f t="array" ref="B124">FY</f>
        <v>1</v>
      </c>
      <c r="C124" s="62" t="s">
        <v>485</v>
      </c>
      <c r="D124" s="62" t="s">
        <v>37</v>
      </c>
      <c r="E124" s="62" t="str">
        <f>+'all taxes-2 month'!C40</f>
        <v>Motor Vehicle Ad Valorem</v>
      </c>
      <c r="F124" s="62">
        <f>_xlfn.XLOOKUP(TBL_TAX_CONF_DTL[[#This Row],[ROW_DESC]],'all taxes-2 month'!$C$37:$C$50,'all taxes-2 month'!$G$37:$G$50,0,0,1)</f>
        <v>0</v>
      </c>
    </row>
    <row r="125" spans="1:6" x14ac:dyDescent="0.25">
      <c r="A125" s="62" cm="1">
        <f t="array" ref="A125">EntityID</f>
        <v>0</v>
      </c>
      <c r="B125" s="62" cm="1">
        <f t="array" ref="B125">FY</f>
        <v>1</v>
      </c>
      <c r="C125" s="62" t="s">
        <v>485</v>
      </c>
      <c r="D125" s="62" t="s">
        <v>37</v>
      </c>
      <c r="E125" s="62" t="str">
        <f>+'all taxes-2 month'!C41</f>
        <v>Heavy Duty Equipment Ad Valorem</v>
      </c>
      <c r="F125" s="62">
        <f>_xlfn.XLOOKUP(TBL_TAX_CONF_DTL[[#This Row],[ROW_DESC]],'all taxes-2 month'!$C$37:$C$50,'all taxes-2 month'!$G$37:$G$50,0,0,1)</f>
        <v>0</v>
      </c>
    </row>
    <row r="126" spans="1:6" x14ac:dyDescent="0.25">
      <c r="A126" s="62" cm="1">
        <f t="array" ref="A126">EntityID</f>
        <v>0</v>
      </c>
      <c r="B126" s="62" cm="1">
        <f t="array" ref="B126">FY</f>
        <v>1</v>
      </c>
      <c r="C126" s="62" t="s">
        <v>485</v>
      </c>
      <c r="D126" s="62" t="s">
        <v>37</v>
      </c>
      <c r="E126" s="62" t="str">
        <f>+'all taxes-2 month'!C42</f>
        <v>Public Utilities Ad Valorem</v>
      </c>
      <c r="F126" s="62">
        <f>_xlfn.XLOOKUP(TBL_TAX_CONF_DTL[[#This Row],[ROW_DESC]],'all taxes-2 month'!$C$37:$C$50,'all taxes-2 month'!$G$37:$G$50,0,0,1)</f>
        <v>0</v>
      </c>
    </row>
    <row r="127" spans="1:6" x14ac:dyDescent="0.25">
      <c r="A127" s="62" cm="1">
        <f t="array" ref="A127">EntityID</f>
        <v>0</v>
      </c>
      <c r="B127" s="62" cm="1">
        <f t="array" ref="B127">FY</f>
        <v>1</v>
      </c>
      <c r="C127" s="62" t="s">
        <v>485</v>
      </c>
      <c r="D127" s="62" t="s">
        <v>37</v>
      </c>
      <c r="E127" s="62" t="str">
        <f>+'all taxes-2 month'!C43</f>
        <v>Timber Ad Valorem</v>
      </c>
      <c r="F127" s="62">
        <f>_xlfn.XLOOKUP(TBL_TAX_CONF_DTL[[#This Row],[ROW_DESC]],'all taxes-2 month'!$C$37:$C$50,'all taxes-2 month'!$G$37:$G$50,0,0,1)</f>
        <v>0</v>
      </c>
    </row>
    <row r="128" spans="1:6" x14ac:dyDescent="0.25">
      <c r="A128" s="62" cm="1">
        <f t="array" ref="A128">EntityID</f>
        <v>0</v>
      </c>
      <c r="B128" s="62" cm="1">
        <f t="array" ref="B128">FY</f>
        <v>1</v>
      </c>
      <c r="C128" s="62" t="s">
        <v>485</v>
      </c>
      <c r="D128" s="62" t="s">
        <v>37</v>
      </c>
      <c r="E128" s="62" t="str">
        <f>+'all taxes-2 month'!C44</f>
        <v>N.O.D.'s</v>
      </c>
      <c r="F128" s="62">
        <f>_xlfn.XLOOKUP(TBL_TAX_CONF_DTL[[#This Row],[ROW_DESC]],'all taxes-2 month'!$C$37:$C$50,'all taxes-2 month'!$G$37:$G$50,0,0,1)</f>
        <v>0</v>
      </c>
    </row>
    <row r="129" spans="1:6" x14ac:dyDescent="0.25">
      <c r="A129" s="62" cm="1">
        <f t="array" ref="A129">EntityID</f>
        <v>0</v>
      </c>
      <c r="B129" s="62" cm="1">
        <f t="array" ref="B129">FY</f>
        <v>1</v>
      </c>
      <c r="C129" s="62" t="s">
        <v>485</v>
      </c>
      <c r="D129" s="62" t="s">
        <v>37</v>
      </c>
      <c r="E129" s="62" t="str">
        <f>+'all taxes-2 month'!C45</f>
        <v>Intangible Recording Tax</v>
      </c>
      <c r="F129" s="62">
        <f>_xlfn.XLOOKUP(TBL_TAX_CONF_DTL[[#This Row],[ROW_DESC]],'all taxes-2 month'!$C$37:$C$50,'all taxes-2 month'!$G$37:$G$50,0,0,1)</f>
        <v>0</v>
      </c>
    </row>
    <row r="130" spans="1:6" x14ac:dyDescent="0.25">
      <c r="A130" s="62" cm="1">
        <f t="array" ref="A130">EntityID</f>
        <v>0</v>
      </c>
      <c r="B130" s="62" cm="1">
        <f t="array" ref="B130">FY</f>
        <v>1</v>
      </c>
      <c r="C130" s="62" t="s">
        <v>485</v>
      </c>
      <c r="D130" s="62" t="s">
        <v>37</v>
      </c>
      <c r="E130" s="62" t="str">
        <f>+'all taxes-2 month'!C46</f>
        <v>Interest and Penalties on Delinquent Taxes</v>
      </c>
      <c r="F130" s="62">
        <f>_xlfn.XLOOKUP(TBL_TAX_CONF_DTL[[#This Row],[ROW_DESC]],'all taxes-2 month'!$C$37:$C$50,'all taxes-2 month'!$G$37:$G$50,0,0,1)</f>
        <v>0</v>
      </c>
    </row>
    <row r="131" spans="1:6" x14ac:dyDescent="0.25">
      <c r="A131" s="62" cm="1">
        <f t="array" ref="A131">EntityID</f>
        <v>0</v>
      </c>
      <c r="B131" s="62" cm="1">
        <f t="array" ref="B131">FY</f>
        <v>1</v>
      </c>
      <c r="C131" s="62" t="s">
        <v>485</v>
      </c>
      <c r="D131" s="62" t="s">
        <v>37</v>
      </c>
      <c r="E131" s="62" t="str">
        <f>+'all taxes-2 month'!C47</f>
        <v>Alternative Ad Valorem Tax</v>
      </c>
      <c r="F131" s="62">
        <f>_xlfn.XLOOKUP(TBL_TAX_CONF_DTL[[#This Row],[ROW_DESC]],'all taxes-2 month'!$C$37:$C$50,'all taxes-2 month'!$G$37:$G$50,0,0,1)</f>
        <v>0</v>
      </c>
    </row>
    <row r="132" spans="1:6" x14ac:dyDescent="0.25">
      <c r="A132" s="62" cm="1">
        <f t="array" ref="A132">EntityID</f>
        <v>0</v>
      </c>
      <c r="B132" s="62" cm="1">
        <f t="array" ref="B132">FY</f>
        <v>1</v>
      </c>
      <c r="C132" s="62" t="s">
        <v>485</v>
      </c>
      <c r="D132" s="62" t="s">
        <v>37</v>
      </c>
      <c r="E132" s="62" t="str">
        <f>+'all taxes-2 month'!C48</f>
        <v>Title Ad Valorem Tax (TAVT)</v>
      </c>
      <c r="F132" s="62">
        <f>_xlfn.XLOOKUP(TBL_TAX_CONF_DTL[[#This Row],[ROW_DESC]],'all taxes-2 month'!$C$37:$C$50,'all taxes-2 month'!$G$37:$G$50,0,0,1)</f>
        <v>0</v>
      </c>
    </row>
    <row r="133" spans="1:6" x14ac:dyDescent="0.25">
      <c r="A133" s="62" cm="1">
        <f t="array" ref="A133">EntityID</f>
        <v>0</v>
      </c>
      <c r="B133" s="62" cm="1">
        <f t="array" ref="B133">FY</f>
        <v>1</v>
      </c>
      <c r="C133" s="62" t="s">
        <v>485</v>
      </c>
      <c r="D133" s="62" t="s">
        <v>37</v>
      </c>
      <c r="E133" s="62" t="str">
        <f>+'all taxes-2 month'!C49</f>
        <v>Total Paid to School District</v>
      </c>
      <c r="F133" s="62">
        <f>_xlfn.XLOOKUP(TBL_TAX_CONF_DTL[[#This Row],[ROW_DESC]],'all taxes-2 month'!$C$37:$C$50,'all taxes-2 month'!$G$37:$G$50,0,0,1)</f>
        <v>0</v>
      </c>
    </row>
    <row r="134" spans="1:6" x14ac:dyDescent="0.25">
      <c r="A134" s="62" cm="1">
        <f t="array" ref="A134">EntityID</f>
        <v>0</v>
      </c>
      <c r="B134" s="62" cm="1">
        <f t="array" ref="B134">FY</f>
        <v>1</v>
      </c>
      <c r="C134" s="62" t="s">
        <v>485</v>
      </c>
      <c r="D134" s="62" t="s">
        <v>503</v>
      </c>
      <c r="E134" s="62" t="str">
        <f>+'all taxes-2 month'!C37</f>
        <v>Real &amp; Personal Ad Valorem</v>
      </c>
      <c r="F134" s="62">
        <f>_xlfn.XLOOKUP(TBL_TAX_CONF_DTL[[#This Row],[ROW_DESC]],'all taxes-2 month'!$C$37:$C$50,'all taxes-2 month'!$I$37:$I$50,0,0,1)</f>
        <v>0</v>
      </c>
    </row>
    <row r="135" spans="1:6" x14ac:dyDescent="0.25">
      <c r="A135" s="62" cm="1">
        <f t="array" ref="A135">EntityID</f>
        <v>0</v>
      </c>
      <c r="B135" s="62" cm="1">
        <f t="array" ref="B135">FY</f>
        <v>1</v>
      </c>
      <c r="C135" s="62" t="s">
        <v>485</v>
      </c>
      <c r="D135" s="62" t="s">
        <v>503</v>
      </c>
      <c r="E135" s="62" t="str">
        <f>+'all taxes-2 month'!C38</f>
        <v>Forest Land Protection Act</v>
      </c>
      <c r="F135" s="62">
        <f>_xlfn.XLOOKUP(TBL_TAX_CONF_DTL[[#This Row],[ROW_DESC]],'all taxes-2 month'!$C$37:$C$50,'all taxes-2 month'!$I$37:$I$50,0,0,1)</f>
        <v>0</v>
      </c>
    </row>
    <row r="136" spans="1:6" x14ac:dyDescent="0.25">
      <c r="A136" s="62" cm="1">
        <f t="array" ref="A136">EntityID</f>
        <v>0</v>
      </c>
      <c r="B136" s="62" cm="1">
        <f t="array" ref="B136">FY</f>
        <v>1</v>
      </c>
      <c r="C136" s="62" t="s">
        <v>485</v>
      </c>
      <c r="D136" s="62" t="s">
        <v>503</v>
      </c>
      <c r="E136" s="62" t="str">
        <f>+'all taxes-2 month'!C39</f>
        <v>Mobile Homes Ad Valorem</v>
      </c>
      <c r="F136" s="62">
        <f>_xlfn.XLOOKUP(TBL_TAX_CONF_DTL[[#This Row],[ROW_DESC]],'all taxes-2 month'!$C$37:$C$50,'all taxes-2 month'!$I$37:$I$50,0,0,1)</f>
        <v>0</v>
      </c>
    </row>
    <row r="137" spans="1:6" x14ac:dyDescent="0.25">
      <c r="A137" s="62" cm="1">
        <f t="array" ref="A137">EntityID</f>
        <v>0</v>
      </c>
      <c r="B137" s="62" cm="1">
        <f t="array" ref="B137">FY</f>
        <v>1</v>
      </c>
      <c r="C137" s="62" t="s">
        <v>485</v>
      </c>
      <c r="D137" s="62" t="s">
        <v>503</v>
      </c>
      <c r="E137" s="62" t="str">
        <f>+'all taxes-2 month'!C40</f>
        <v>Motor Vehicle Ad Valorem</v>
      </c>
      <c r="F137" s="62">
        <f>_xlfn.XLOOKUP(TBL_TAX_CONF_DTL[[#This Row],[ROW_DESC]],'all taxes-2 month'!$C$37:$C$50,'all taxes-2 month'!$I$37:$I$50,0,0,1)</f>
        <v>0</v>
      </c>
    </row>
    <row r="138" spans="1:6" x14ac:dyDescent="0.25">
      <c r="A138" s="62" cm="1">
        <f t="array" ref="A138">EntityID</f>
        <v>0</v>
      </c>
      <c r="B138" s="62" cm="1">
        <f t="array" ref="B138">FY</f>
        <v>1</v>
      </c>
      <c r="C138" s="62" t="s">
        <v>485</v>
      </c>
      <c r="D138" s="62" t="s">
        <v>503</v>
      </c>
      <c r="E138" s="62" t="str">
        <f>+'all taxes-2 month'!C41</f>
        <v>Heavy Duty Equipment Ad Valorem</v>
      </c>
      <c r="F138" s="62">
        <f>_xlfn.XLOOKUP(TBL_TAX_CONF_DTL[[#This Row],[ROW_DESC]],'all taxes-2 month'!$C$37:$C$50,'all taxes-2 month'!$I$37:$I$50,0,0,1)</f>
        <v>0</v>
      </c>
    </row>
    <row r="139" spans="1:6" x14ac:dyDescent="0.25">
      <c r="A139" s="62" cm="1">
        <f t="array" ref="A139">EntityID</f>
        <v>0</v>
      </c>
      <c r="B139" s="62" cm="1">
        <f t="array" ref="B139">FY</f>
        <v>1</v>
      </c>
      <c r="C139" s="62" t="s">
        <v>485</v>
      </c>
      <c r="D139" s="62" t="s">
        <v>503</v>
      </c>
      <c r="E139" s="62" t="str">
        <f>+'all taxes-2 month'!C42</f>
        <v>Public Utilities Ad Valorem</v>
      </c>
      <c r="F139" s="62">
        <f>_xlfn.XLOOKUP(TBL_TAX_CONF_DTL[[#This Row],[ROW_DESC]],'all taxes-2 month'!$C$37:$C$50,'all taxes-2 month'!$I$37:$I$50,0,0,1)</f>
        <v>0</v>
      </c>
    </row>
    <row r="140" spans="1:6" x14ac:dyDescent="0.25">
      <c r="A140" s="62" cm="1">
        <f t="array" ref="A140">EntityID</f>
        <v>0</v>
      </c>
      <c r="B140" s="62" cm="1">
        <f t="array" ref="B140">FY</f>
        <v>1</v>
      </c>
      <c r="C140" s="62" t="s">
        <v>485</v>
      </c>
      <c r="D140" s="62" t="s">
        <v>503</v>
      </c>
      <c r="E140" s="62" t="str">
        <f>+'all taxes-2 month'!C43</f>
        <v>Timber Ad Valorem</v>
      </c>
      <c r="F140" s="62">
        <f>_xlfn.XLOOKUP(TBL_TAX_CONF_DTL[[#This Row],[ROW_DESC]],'all taxes-2 month'!$C$37:$C$50,'all taxes-2 month'!$I$37:$I$50,0,0,1)</f>
        <v>0</v>
      </c>
    </row>
    <row r="141" spans="1:6" x14ac:dyDescent="0.25">
      <c r="A141" s="62" cm="1">
        <f t="array" ref="A141">EntityID</f>
        <v>0</v>
      </c>
      <c r="B141" s="62" cm="1">
        <f t="array" ref="B141">FY</f>
        <v>1</v>
      </c>
      <c r="C141" s="62" t="s">
        <v>485</v>
      </c>
      <c r="D141" s="62" t="s">
        <v>503</v>
      </c>
      <c r="E141" s="62" t="str">
        <f>+'all taxes-2 month'!C44</f>
        <v>N.O.D.'s</v>
      </c>
      <c r="F141" s="62">
        <f>_xlfn.XLOOKUP(TBL_TAX_CONF_DTL[[#This Row],[ROW_DESC]],'all taxes-2 month'!$C$37:$C$50,'all taxes-2 month'!$I$37:$I$50,0,0,1)</f>
        <v>0</v>
      </c>
    </row>
    <row r="142" spans="1:6" x14ac:dyDescent="0.25">
      <c r="A142" s="62" cm="1">
        <f t="array" ref="A142">EntityID</f>
        <v>0</v>
      </c>
      <c r="B142" s="62" cm="1">
        <f t="array" ref="B142">FY</f>
        <v>1</v>
      </c>
      <c r="C142" s="62" t="s">
        <v>485</v>
      </c>
      <c r="D142" s="62" t="s">
        <v>503</v>
      </c>
      <c r="E142" s="62" t="str">
        <f>+'all taxes-2 month'!C45</f>
        <v>Intangible Recording Tax</v>
      </c>
      <c r="F142" s="62">
        <f>_xlfn.XLOOKUP(TBL_TAX_CONF_DTL[[#This Row],[ROW_DESC]],'all taxes-2 month'!$C$37:$C$50,'all taxes-2 month'!$I$37:$I$50,0,0,1)</f>
        <v>0</v>
      </c>
    </row>
    <row r="143" spans="1:6" x14ac:dyDescent="0.25">
      <c r="A143" s="62" cm="1">
        <f t="array" ref="A143">EntityID</f>
        <v>0</v>
      </c>
      <c r="B143" s="62" cm="1">
        <f t="array" ref="B143">FY</f>
        <v>1</v>
      </c>
      <c r="C143" s="62" t="s">
        <v>485</v>
      </c>
      <c r="D143" s="62" t="s">
        <v>503</v>
      </c>
      <c r="E143" s="62" t="str">
        <f>+'all taxes-2 month'!C46</f>
        <v>Interest and Penalties on Delinquent Taxes</v>
      </c>
      <c r="F143" s="62">
        <f>_xlfn.XLOOKUP(TBL_TAX_CONF_DTL[[#This Row],[ROW_DESC]],'all taxes-2 month'!$C$37:$C$50,'all taxes-2 month'!$I$37:$I$50,0,0,1)</f>
        <v>0</v>
      </c>
    </row>
    <row r="144" spans="1:6" x14ac:dyDescent="0.25">
      <c r="A144" s="62" cm="1">
        <f t="array" ref="A144">EntityID</f>
        <v>0</v>
      </c>
      <c r="B144" s="62" cm="1">
        <f t="array" ref="B144">FY</f>
        <v>1</v>
      </c>
      <c r="C144" s="62" t="s">
        <v>485</v>
      </c>
      <c r="D144" s="62" t="s">
        <v>503</v>
      </c>
      <c r="E144" s="62" t="str">
        <f>+'all taxes-2 month'!C47</f>
        <v>Alternative Ad Valorem Tax</v>
      </c>
      <c r="F144" s="62">
        <f>_xlfn.XLOOKUP(TBL_TAX_CONF_DTL[[#This Row],[ROW_DESC]],'all taxes-2 month'!$C$37:$C$50,'all taxes-2 month'!$I$37:$I$50,0,0,1)</f>
        <v>0</v>
      </c>
    </row>
    <row r="145" spans="1:6" x14ac:dyDescent="0.25">
      <c r="A145" s="62" cm="1">
        <f t="array" ref="A145">EntityID</f>
        <v>0</v>
      </c>
      <c r="B145" s="62" cm="1">
        <f t="array" ref="B145">FY</f>
        <v>1</v>
      </c>
      <c r="C145" s="62" t="s">
        <v>485</v>
      </c>
      <c r="D145" s="62" t="s">
        <v>503</v>
      </c>
      <c r="E145" s="62" t="str">
        <f>+'all taxes-2 month'!C48</f>
        <v>Title Ad Valorem Tax (TAVT)</v>
      </c>
      <c r="F145" s="62">
        <f>_xlfn.XLOOKUP(TBL_TAX_CONF_DTL[[#This Row],[ROW_DESC]],'all taxes-2 month'!$C$37:$C$50,'all taxes-2 month'!$I$37:$I$50,0,0,1)</f>
        <v>0</v>
      </c>
    </row>
    <row r="146" spans="1:6" x14ac:dyDescent="0.25">
      <c r="A146" s="62" cm="1">
        <f t="array" ref="A146">EntityID</f>
        <v>0</v>
      </c>
      <c r="B146" s="62" cm="1">
        <f t="array" ref="B146">FY</f>
        <v>1</v>
      </c>
      <c r="C146" s="62" t="s">
        <v>485</v>
      </c>
      <c r="D146" s="62" t="s">
        <v>503</v>
      </c>
      <c r="E146" s="62" t="str">
        <f>+'all taxes-2 month'!C49</f>
        <v>Total Paid to School District</v>
      </c>
      <c r="F146" s="62">
        <f>_xlfn.XLOOKUP(TBL_TAX_CONF_DTL[[#This Row],[ROW_DESC]],'all taxes-2 month'!$C$37:$C$50,'all taxes-2 month'!$I$37:$I$50,0,0,1)</f>
        <v>0</v>
      </c>
    </row>
    <row r="147" spans="1:6" x14ac:dyDescent="0.25">
      <c r="A147" s="62" cm="1">
        <f t="array" ref="A147">EntityID</f>
        <v>0</v>
      </c>
      <c r="B147" s="62" cm="1">
        <f t="array" ref="B147">FY</f>
        <v>1</v>
      </c>
      <c r="C147" s="62" t="s">
        <v>485</v>
      </c>
      <c r="D147" s="62" t="s">
        <v>504</v>
      </c>
      <c r="E147" s="62" t="str">
        <f>+'all taxes-2 month'!C37</f>
        <v>Real &amp; Personal Ad Valorem</v>
      </c>
      <c r="F147" s="62">
        <f>_xlfn.XLOOKUP(TBL_TAX_CONF_DTL[[#This Row],[ROW_DESC]],'all taxes-2 month'!$C$37:$C$50,'all taxes-2 month'!$K$37:$K$50,0,0,1)</f>
        <v>0</v>
      </c>
    </row>
    <row r="148" spans="1:6" x14ac:dyDescent="0.25">
      <c r="A148" s="62" cm="1">
        <f t="array" ref="A148">EntityID</f>
        <v>0</v>
      </c>
      <c r="B148" s="62" cm="1">
        <f t="array" ref="B148">FY</f>
        <v>1</v>
      </c>
      <c r="C148" s="62" t="s">
        <v>485</v>
      </c>
      <c r="D148" s="62" t="s">
        <v>504</v>
      </c>
      <c r="E148" s="62" t="str">
        <f>+'all taxes-2 month'!C38</f>
        <v>Forest Land Protection Act</v>
      </c>
      <c r="F148" s="62">
        <f>_xlfn.XLOOKUP(TBL_TAX_CONF_DTL[[#This Row],[ROW_DESC]],'all taxes-2 month'!$C$37:$C$50,'all taxes-2 month'!$K$37:$K$50,0,0,1)</f>
        <v>0</v>
      </c>
    </row>
    <row r="149" spans="1:6" x14ac:dyDescent="0.25">
      <c r="A149" s="62" cm="1">
        <f t="array" ref="A149">EntityID</f>
        <v>0</v>
      </c>
      <c r="B149" s="62" cm="1">
        <f t="array" ref="B149">FY</f>
        <v>1</v>
      </c>
      <c r="C149" s="62" t="s">
        <v>485</v>
      </c>
      <c r="D149" s="62" t="s">
        <v>504</v>
      </c>
      <c r="E149" s="62" t="str">
        <f>+'all taxes-2 month'!C39</f>
        <v>Mobile Homes Ad Valorem</v>
      </c>
      <c r="F149" s="62">
        <f>_xlfn.XLOOKUP(TBL_TAX_CONF_DTL[[#This Row],[ROW_DESC]],'all taxes-2 month'!$C$37:$C$50,'all taxes-2 month'!$K$37:$K$50,0,0,1)</f>
        <v>0</v>
      </c>
    </row>
    <row r="150" spans="1:6" x14ac:dyDescent="0.25">
      <c r="A150" s="62" cm="1">
        <f t="array" ref="A150">EntityID</f>
        <v>0</v>
      </c>
      <c r="B150" s="62" cm="1">
        <f t="array" ref="B150">FY</f>
        <v>1</v>
      </c>
      <c r="C150" s="62" t="s">
        <v>485</v>
      </c>
      <c r="D150" s="62" t="s">
        <v>504</v>
      </c>
      <c r="E150" s="62" t="str">
        <f>+'all taxes-2 month'!C40</f>
        <v>Motor Vehicle Ad Valorem</v>
      </c>
      <c r="F150" s="62">
        <f>_xlfn.XLOOKUP(TBL_TAX_CONF_DTL[[#This Row],[ROW_DESC]],'all taxes-2 month'!$C$37:$C$50,'all taxes-2 month'!$K$37:$K$50,0,0,1)</f>
        <v>0</v>
      </c>
    </row>
    <row r="151" spans="1:6" x14ac:dyDescent="0.25">
      <c r="A151" s="62" cm="1">
        <f t="array" ref="A151">EntityID</f>
        <v>0</v>
      </c>
      <c r="B151" s="62" cm="1">
        <f t="array" ref="B151">FY</f>
        <v>1</v>
      </c>
      <c r="C151" s="62" t="s">
        <v>485</v>
      </c>
      <c r="D151" s="62" t="s">
        <v>504</v>
      </c>
      <c r="E151" s="62" t="str">
        <f>+'all taxes-2 month'!C41</f>
        <v>Heavy Duty Equipment Ad Valorem</v>
      </c>
      <c r="F151" s="62">
        <f>_xlfn.XLOOKUP(TBL_TAX_CONF_DTL[[#This Row],[ROW_DESC]],'all taxes-2 month'!$C$37:$C$50,'all taxes-2 month'!$K$37:$K$50,0,0,1)</f>
        <v>0</v>
      </c>
    </row>
    <row r="152" spans="1:6" x14ac:dyDescent="0.25">
      <c r="A152" s="62" cm="1">
        <f t="array" ref="A152">EntityID</f>
        <v>0</v>
      </c>
      <c r="B152" s="62" cm="1">
        <f t="array" ref="B152">FY</f>
        <v>1</v>
      </c>
      <c r="C152" s="62" t="s">
        <v>485</v>
      </c>
      <c r="D152" s="62" t="s">
        <v>504</v>
      </c>
      <c r="E152" s="62" t="str">
        <f>+'all taxes-2 month'!C42</f>
        <v>Public Utilities Ad Valorem</v>
      </c>
      <c r="F152" s="62">
        <f>_xlfn.XLOOKUP(TBL_TAX_CONF_DTL[[#This Row],[ROW_DESC]],'all taxes-2 month'!$C$37:$C$50,'all taxes-2 month'!$K$37:$K$50,0,0,1)</f>
        <v>0</v>
      </c>
    </row>
    <row r="153" spans="1:6" x14ac:dyDescent="0.25">
      <c r="A153" s="62" cm="1">
        <f t="array" ref="A153">EntityID</f>
        <v>0</v>
      </c>
      <c r="B153" s="62" cm="1">
        <f t="array" ref="B153">FY</f>
        <v>1</v>
      </c>
      <c r="C153" s="62" t="s">
        <v>485</v>
      </c>
      <c r="D153" s="62" t="s">
        <v>504</v>
      </c>
      <c r="E153" s="62" t="str">
        <f>+'all taxes-2 month'!C43</f>
        <v>Timber Ad Valorem</v>
      </c>
      <c r="F153" s="62">
        <f>_xlfn.XLOOKUP(TBL_TAX_CONF_DTL[[#This Row],[ROW_DESC]],'all taxes-2 month'!$C$37:$C$50,'all taxes-2 month'!$K$37:$K$50,0,0,1)</f>
        <v>0</v>
      </c>
    </row>
    <row r="154" spans="1:6" x14ac:dyDescent="0.25">
      <c r="A154" s="62" cm="1">
        <f t="array" ref="A154">EntityID</f>
        <v>0</v>
      </c>
      <c r="B154" s="62" cm="1">
        <f t="array" ref="B154">FY</f>
        <v>1</v>
      </c>
      <c r="C154" s="62" t="s">
        <v>485</v>
      </c>
      <c r="D154" s="62" t="s">
        <v>504</v>
      </c>
      <c r="E154" s="62" t="str">
        <f>+'all taxes-2 month'!C44</f>
        <v>N.O.D.'s</v>
      </c>
      <c r="F154" s="62">
        <f>_xlfn.XLOOKUP(TBL_TAX_CONF_DTL[[#This Row],[ROW_DESC]],'all taxes-2 month'!$C$37:$C$50,'all taxes-2 month'!$K$37:$K$50,0,0,1)</f>
        <v>0</v>
      </c>
    </row>
    <row r="155" spans="1:6" x14ac:dyDescent="0.25">
      <c r="A155" s="62" cm="1">
        <f t="array" ref="A155">EntityID</f>
        <v>0</v>
      </c>
      <c r="B155" s="62" cm="1">
        <f t="array" ref="B155">FY</f>
        <v>1</v>
      </c>
      <c r="C155" s="62" t="s">
        <v>485</v>
      </c>
      <c r="D155" s="62" t="s">
        <v>504</v>
      </c>
      <c r="E155" s="62" t="str">
        <f>+'all taxes-2 month'!C45</f>
        <v>Intangible Recording Tax</v>
      </c>
      <c r="F155" s="62">
        <f>_xlfn.XLOOKUP(TBL_TAX_CONF_DTL[[#This Row],[ROW_DESC]],'all taxes-2 month'!$C$37:$C$50,'all taxes-2 month'!$K$37:$K$50,0,0,1)</f>
        <v>0</v>
      </c>
    </row>
    <row r="156" spans="1:6" x14ac:dyDescent="0.25">
      <c r="A156" s="62" cm="1">
        <f t="array" ref="A156">EntityID</f>
        <v>0</v>
      </c>
      <c r="B156" s="62" cm="1">
        <f t="array" ref="B156">FY</f>
        <v>1</v>
      </c>
      <c r="C156" s="62" t="s">
        <v>485</v>
      </c>
      <c r="D156" s="62" t="s">
        <v>504</v>
      </c>
      <c r="E156" s="62" t="str">
        <f>+'all taxes-2 month'!C46</f>
        <v>Interest and Penalties on Delinquent Taxes</v>
      </c>
      <c r="F156" s="62">
        <f>_xlfn.XLOOKUP(TBL_TAX_CONF_DTL[[#This Row],[ROW_DESC]],'all taxes-2 month'!$C$37:$C$50,'all taxes-2 month'!$K$37:$K$50,0,0,1)</f>
        <v>0</v>
      </c>
    </row>
    <row r="157" spans="1:6" x14ac:dyDescent="0.25">
      <c r="A157" s="62" cm="1">
        <f t="array" ref="A157">EntityID</f>
        <v>0</v>
      </c>
      <c r="B157" s="62" cm="1">
        <f t="array" ref="B157">FY</f>
        <v>1</v>
      </c>
      <c r="C157" s="62" t="s">
        <v>485</v>
      </c>
      <c r="D157" s="62" t="s">
        <v>504</v>
      </c>
      <c r="E157" s="62" t="str">
        <f>+'all taxes-2 month'!C47</f>
        <v>Alternative Ad Valorem Tax</v>
      </c>
      <c r="F157" s="62">
        <f>_xlfn.XLOOKUP(TBL_TAX_CONF_DTL[[#This Row],[ROW_DESC]],'all taxes-2 month'!$C$37:$C$50,'all taxes-2 month'!$K$37:$K$50,0,0,1)</f>
        <v>0</v>
      </c>
    </row>
    <row r="158" spans="1:6" x14ac:dyDescent="0.25">
      <c r="A158" s="62" cm="1">
        <f t="array" ref="A158">EntityID</f>
        <v>0</v>
      </c>
      <c r="B158" s="62" cm="1">
        <f t="array" ref="B158">FY</f>
        <v>1</v>
      </c>
      <c r="C158" s="62" t="s">
        <v>485</v>
      </c>
      <c r="D158" s="62" t="s">
        <v>504</v>
      </c>
      <c r="E158" s="62" t="str">
        <f>+'all taxes-2 month'!C48</f>
        <v>Title Ad Valorem Tax (TAVT)</v>
      </c>
      <c r="F158" s="62">
        <f>_xlfn.XLOOKUP(TBL_TAX_CONF_DTL[[#This Row],[ROW_DESC]],'all taxes-2 month'!$C$37:$C$50,'all taxes-2 month'!$K$37:$K$50,0,0,1)</f>
        <v>0</v>
      </c>
    </row>
    <row r="159" spans="1:6" x14ac:dyDescent="0.25">
      <c r="A159" s="62" cm="1">
        <f t="array" ref="A159">EntityID</f>
        <v>0</v>
      </c>
      <c r="B159" s="62" cm="1">
        <f t="array" ref="B159">FY</f>
        <v>1</v>
      </c>
      <c r="C159" s="62" t="s">
        <v>485</v>
      </c>
      <c r="D159" s="62" t="s">
        <v>504</v>
      </c>
      <c r="E159" s="62" t="str">
        <f>+'all taxes-2 month'!C49</f>
        <v>Total Paid to School District</v>
      </c>
      <c r="F159" s="62">
        <f>_xlfn.XLOOKUP(TBL_TAX_CONF_DTL[[#This Row],[ROW_DESC]],'all taxes-2 month'!$C$37:$C$50,'all taxes-2 month'!$K$37:$K$50,0,0,1)</f>
        <v>0</v>
      </c>
    </row>
    <row r="160" spans="1:6" x14ac:dyDescent="0.25">
      <c r="A160" s="62" cm="1">
        <f t="array" ref="A160">EntityID</f>
        <v>0</v>
      </c>
      <c r="B160" s="62" cm="1">
        <f t="array" ref="B160">FY</f>
        <v>1</v>
      </c>
      <c r="C160" s="62" t="s">
        <v>485</v>
      </c>
      <c r="D160" s="62" t="s">
        <v>505</v>
      </c>
      <c r="E160" s="62" t="str">
        <f>+'all taxes-2 month'!C37</f>
        <v>Real &amp; Personal Ad Valorem</v>
      </c>
      <c r="F160" s="62">
        <f>_xlfn.XLOOKUP(TBL_TAX_CONF_DTL[[#This Row],[ROW_DESC]],'all taxes-2 month'!$C$37:$C$50,'all taxes-2 month'!$M$37:$M$50,0,0,1)</f>
        <v>0</v>
      </c>
    </row>
    <row r="161" spans="1:6" x14ac:dyDescent="0.25">
      <c r="A161" s="62" cm="1">
        <f t="array" ref="A161">EntityID</f>
        <v>0</v>
      </c>
      <c r="B161" s="62" cm="1">
        <f t="array" ref="B161">FY</f>
        <v>1</v>
      </c>
      <c r="C161" s="62" t="s">
        <v>485</v>
      </c>
      <c r="D161" s="62" t="s">
        <v>505</v>
      </c>
      <c r="E161" s="62" t="str">
        <f>+'all taxes-2 month'!C38</f>
        <v>Forest Land Protection Act</v>
      </c>
      <c r="F161" s="62">
        <f>_xlfn.XLOOKUP(TBL_TAX_CONF_DTL[[#This Row],[ROW_DESC]],'all taxes-2 month'!$C$37:$C$50,'all taxes-2 month'!$M$37:$M$50,0,0,1)</f>
        <v>0</v>
      </c>
    </row>
    <row r="162" spans="1:6" x14ac:dyDescent="0.25">
      <c r="A162" s="62" cm="1">
        <f t="array" ref="A162">EntityID</f>
        <v>0</v>
      </c>
      <c r="B162" s="62" cm="1">
        <f t="array" ref="B162">FY</f>
        <v>1</v>
      </c>
      <c r="C162" s="62" t="s">
        <v>485</v>
      </c>
      <c r="D162" s="62" t="s">
        <v>505</v>
      </c>
      <c r="E162" s="62" t="str">
        <f>+'all taxes-2 month'!C39</f>
        <v>Mobile Homes Ad Valorem</v>
      </c>
      <c r="F162" s="62">
        <f>_xlfn.XLOOKUP(TBL_TAX_CONF_DTL[[#This Row],[ROW_DESC]],'all taxes-2 month'!$C$37:$C$50,'all taxes-2 month'!$M$37:$M$50,0,0,1)</f>
        <v>0</v>
      </c>
    </row>
    <row r="163" spans="1:6" x14ac:dyDescent="0.25">
      <c r="A163" s="62" cm="1">
        <f t="array" ref="A163">EntityID</f>
        <v>0</v>
      </c>
      <c r="B163" s="62" cm="1">
        <f t="array" ref="B163">FY</f>
        <v>1</v>
      </c>
      <c r="C163" s="62" t="s">
        <v>485</v>
      </c>
      <c r="D163" s="62" t="s">
        <v>505</v>
      </c>
      <c r="E163" s="62" t="str">
        <f>+'all taxes-2 month'!C40</f>
        <v>Motor Vehicle Ad Valorem</v>
      </c>
      <c r="F163" s="62">
        <f>_xlfn.XLOOKUP(TBL_TAX_CONF_DTL[[#This Row],[ROW_DESC]],'all taxes-2 month'!$C$37:$C$50,'all taxes-2 month'!$M$37:$M$50,0,0,1)</f>
        <v>0</v>
      </c>
    </row>
    <row r="164" spans="1:6" x14ac:dyDescent="0.25">
      <c r="A164" s="62" cm="1">
        <f t="array" ref="A164">EntityID</f>
        <v>0</v>
      </c>
      <c r="B164" s="62" cm="1">
        <f t="array" ref="B164">FY</f>
        <v>1</v>
      </c>
      <c r="C164" s="62" t="s">
        <v>485</v>
      </c>
      <c r="D164" s="62" t="s">
        <v>505</v>
      </c>
      <c r="E164" s="62" t="str">
        <f>+'all taxes-2 month'!C41</f>
        <v>Heavy Duty Equipment Ad Valorem</v>
      </c>
      <c r="F164" s="62">
        <f>_xlfn.XLOOKUP(TBL_TAX_CONF_DTL[[#This Row],[ROW_DESC]],'all taxes-2 month'!$C$37:$C$50,'all taxes-2 month'!$M$37:$M$50,0,0,1)</f>
        <v>0</v>
      </c>
    </row>
    <row r="165" spans="1:6" x14ac:dyDescent="0.25">
      <c r="A165" s="62" cm="1">
        <f t="array" ref="A165">EntityID</f>
        <v>0</v>
      </c>
      <c r="B165" s="62" cm="1">
        <f t="array" ref="B165">FY</f>
        <v>1</v>
      </c>
      <c r="C165" s="62" t="s">
        <v>485</v>
      </c>
      <c r="D165" s="62" t="s">
        <v>505</v>
      </c>
      <c r="E165" s="62" t="str">
        <f>+'all taxes-2 month'!C42</f>
        <v>Public Utilities Ad Valorem</v>
      </c>
      <c r="F165" s="62">
        <f>_xlfn.XLOOKUP(TBL_TAX_CONF_DTL[[#This Row],[ROW_DESC]],'all taxes-2 month'!$C$37:$C$50,'all taxes-2 month'!$M$37:$M$50,0,0,1)</f>
        <v>0</v>
      </c>
    </row>
    <row r="166" spans="1:6" x14ac:dyDescent="0.25">
      <c r="A166" s="62" cm="1">
        <f t="array" ref="A166">EntityID</f>
        <v>0</v>
      </c>
      <c r="B166" s="62" cm="1">
        <f t="array" ref="B166">FY</f>
        <v>1</v>
      </c>
      <c r="C166" s="62" t="s">
        <v>485</v>
      </c>
      <c r="D166" s="62" t="s">
        <v>505</v>
      </c>
      <c r="E166" s="62" t="str">
        <f>+'all taxes-2 month'!C43</f>
        <v>Timber Ad Valorem</v>
      </c>
      <c r="F166" s="62">
        <f>_xlfn.XLOOKUP(TBL_TAX_CONF_DTL[[#This Row],[ROW_DESC]],'all taxes-2 month'!$C$37:$C$50,'all taxes-2 month'!$M$37:$M$50,0,0,1)</f>
        <v>0</v>
      </c>
    </row>
    <row r="167" spans="1:6" x14ac:dyDescent="0.25">
      <c r="A167" s="62" cm="1">
        <f t="array" ref="A167">EntityID</f>
        <v>0</v>
      </c>
      <c r="B167" s="62" cm="1">
        <f t="array" ref="B167">FY</f>
        <v>1</v>
      </c>
      <c r="C167" s="62" t="s">
        <v>485</v>
      </c>
      <c r="D167" s="62" t="s">
        <v>505</v>
      </c>
      <c r="E167" s="62" t="str">
        <f>+'all taxes-2 month'!C44</f>
        <v>N.O.D.'s</v>
      </c>
      <c r="F167" s="62">
        <f>_xlfn.XLOOKUP(TBL_TAX_CONF_DTL[[#This Row],[ROW_DESC]],'all taxes-2 month'!$C$37:$C$50,'all taxes-2 month'!$M$37:$M$50,0,0,1)</f>
        <v>0</v>
      </c>
    </row>
    <row r="168" spans="1:6" x14ac:dyDescent="0.25">
      <c r="A168" s="62" cm="1">
        <f t="array" ref="A168">EntityID</f>
        <v>0</v>
      </c>
      <c r="B168" s="62" cm="1">
        <f t="array" ref="B168">FY</f>
        <v>1</v>
      </c>
      <c r="C168" s="62" t="s">
        <v>485</v>
      </c>
      <c r="D168" s="62" t="s">
        <v>505</v>
      </c>
      <c r="E168" s="62" t="str">
        <f>+'all taxes-2 month'!C45</f>
        <v>Intangible Recording Tax</v>
      </c>
      <c r="F168" s="62">
        <f>_xlfn.XLOOKUP(TBL_TAX_CONF_DTL[[#This Row],[ROW_DESC]],'all taxes-2 month'!$C$37:$C$50,'all taxes-2 month'!$M$37:$M$50,0,0,1)</f>
        <v>0</v>
      </c>
    </row>
    <row r="169" spans="1:6" x14ac:dyDescent="0.25">
      <c r="A169" s="62" cm="1">
        <f t="array" ref="A169">EntityID</f>
        <v>0</v>
      </c>
      <c r="B169" s="62" cm="1">
        <f t="array" ref="B169">FY</f>
        <v>1</v>
      </c>
      <c r="C169" s="62" t="s">
        <v>485</v>
      </c>
      <c r="D169" s="62" t="s">
        <v>505</v>
      </c>
      <c r="E169" s="62" t="str">
        <f>+'all taxes-2 month'!C46</f>
        <v>Interest and Penalties on Delinquent Taxes</v>
      </c>
      <c r="F169" s="62">
        <f>_xlfn.XLOOKUP(TBL_TAX_CONF_DTL[[#This Row],[ROW_DESC]],'all taxes-2 month'!$C$37:$C$50,'all taxes-2 month'!$M$37:$M$50,0,0,1)</f>
        <v>0</v>
      </c>
    </row>
    <row r="170" spans="1:6" x14ac:dyDescent="0.25">
      <c r="A170" s="62" cm="1">
        <f t="array" ref="A170">EntityID</f>
        <v>0</v>
      </c>
      <c r="B170" s="62" cm="1">
        <f t="array" ref="B170">FY</f>
        <v>1</v>
      </c>
      <c r="C170" s="62" t="s">
        <v>485</v>
      </c>
      <c r="D170" s="62" t="s">
        <v>505</v>
      </c>
      <c r="E170" s="62" t="str">
        <f>+'all taxes-2 month'!C47</f>
        <v>Alternative Ad Valorem Tax</v>
      </c>
      <c r="F170" s="62">
        <f>_xlfn.XLOOKUP(TBL_TAX_CONF_DTL[[#This Row],[ROW_DESC]],'all taxes-2 month'!$C$37:$C$50,'all taxes-2 month'!$M$37:$M$50,0,0,1)</f>
        <v>0</v>
      </c>
    </row>
    <row r="171" spans="1:6" x14ac:dyDescent="0.25">
      <c r="A171" s="62" cm="1">
        <f t="array" ref="A171">EntityID</f>
        <v>0</v>
      </c>
      <c r="B171" s="62" cm="1">
        <f t="array" ref="B171">FY</f>
        <v>1</v>
      </c>
      <c r="C171" s="62" t="s">
        <v>485</v>
      </c>
      <c r="D171" s="62" t="s">
        <v>505</v>
      </c>
      <c r="E171" s="62" t="str">
        <f>+'all taxes-2 month'!C48</f>
        <v>Title Ad Valorem Tax (TAVT)</v>
      </c>
      <c r="F171" s="62">
        <f>_xlfn.XLOOKUP(TBL_TAX_CONF_DTL[[#This Row],[ROW_DESC]],'all taxes-2 month'!$C$37:$C$50,'all taxes-2 month'!$M$37:$M$50,0,0,1)</f>
        <v>0</v>
      </c>
    </row>
    <row r="172" spans="1:6" x14ac:dyDescent="0.25">
      <c r="A172" s="62" cm="1">
        <f t="array" ref="A172">EntityID</f>
        <v>0</v>
      </c>
      <c r="B172" s="62" cm="1">
        <f t="array" ref="B172">FY</f>
        <v>1</v>
      </c>
      <c r="C172" s="62" t="s">
        <v>485</v>
      </c>
      <c r="D172" s="62" t="s">
        <v>505</v>
      </c>
      <c r="E172" s="62" t="str">
        <f>+'all taxes-2 month'!C49</f>
        <v>Total Paid to School District</v>
      </c>
      <c r="F172" s="62">
        <f>_xlfn.XLOOKUP(TBL_TAX_CONF_DTL[[#This Row],[ROW_DESC]],'all taxes-2 month'!$C$37:$C$50,'all taxes-2 month'!$M$37:$M$50,0,0,1)</f>
        <v>0</v>
      </c>
    </row>
    <row r="173" spans="1:6" x14ac:dyDescent="0.25">
      <c r="A173" s="62" cm="1">
        <f t="array" ref="A173">EntityID</f>
        <v>0</v>
      </c>
      <c r="B173" s="62" cm="1">
        <f t="array" ref="B173">FY</f>
        <v>1</v>
      </c>
      <c r="C173" s="62" t="s">
        <v>485</v>
      </c>
      <c r="D173" s="62" t="s">
        <v>506</v>
      </c>
      <c r="E173" s="62" t="str">
        <f>+'all taxes-2 month'!C37</f>
        <v>Real &amp; Personal Ad Valorem</v>
      </c>
      <c r="F173" s="62">
        <f>_xlfn.XLOOKUP(TBL_TAX_CONF_DTL[[#This Row],[ROW_DESC]],'all taxes-2 month'!$C$37:$C$50,'all taxes-2 month'!$O$37:$O$50,0,0,1)</f>
        <v>0</v>
      </c>
    </row>
    <row r="174" spans="1:6" x14ac:dyDescent="0.25">
      <c r="A174" s="62" cm="1">
        <f t="array" ref="A174">EntityID</f>
        <v>0</v>
      </c>
      <c r="B174" s="62" cm="1">
        <f t="array" ref="B174">FY</f>
        <v>1</v>
      </c>
      <c r="C174" s="62" t="s">
        <v>485</v>
      </c>
      <c r="D174" s="62" t="s">
        <v>506</v>
      </c>
      <c r="E174" s="62" t="str">
        <f>+'all taxes-2 month'!C38</f>
        <v>Forest Land Protection Act</v>
      </c>
      <c r="F174" s="62">
        <f>_xlfn.XLOOKUP(TBL_TAX_CONF_DTL[[#This Row],[ROW_DESC]],'all taxes-2 month'!$C$37:$C$50,'all taxes-2 month'!$O$37:$O$50,0,0,1)</f>
        <v>0</v>
      </c>
    </row>
    <row r="175" spans="1:6" x14ac:dyDescent="0.25">
      <c r="A175" s="62" cm="1">
        <f t="array" ref="A175">EntityID</f>
        <v>0</v>
      </c>
      <c r="B175" s="62" cm="1">
        <f t="array" ref="B175">FY</f>
        <v>1</v>
      </c>
      <c r="C175" s="62" t="s">
        <v>485</v>
      </c>
      <c r="D175" s="62" t="s">
        <v>506</v>
      </c>
      <c r="E175" s="62" t="str">
        <f>+'all taxes-2 month'!C39</f>
        <v>Mobile Homes Ad Valorem</v>
      </c>
      <c r="F175" s="62">
        <f>_xlfn.XLOOKUP(TBL_TAX_CONF_DTL[[#This Row],[ROW_DESC]],'all taxes-2 month'!$C$37:$C$50,'all taxes-2 month'!$O$37:$O$50,0,0,1)</f>
        <v>0</v>
      </c>
    </row>
    <row r="176" spans="1:6" x14ac:dyDescent="0.25">
      <c r="A176" s="62" cm="1">
        <f t="array" ref="A176">EntityID</f>
        <v>0</v>
      </c>
      <c r="B176" s="62" cm="1">
        <f t="array" ref="B176">FY</f>
        <v>1</v>
      </c>
      <c r="C176" s="62" t="s">
        <v>485</v>
      </c>
      <c r="D176" s="62" t="s">
        <v>506</v>
      </c>
      <c r="E176" s="62" t="str">
        <f>+'all taxes-2 month'!C40</f>
        <v>Motor Vehicle Ad Valorem</v>
      </c>
      <c r="F176" s="62">
        <f>_xlfn.XLOOKUP(TBL_TAX_CONF_DTL[[#This Row],[ROW_DESC]],'all taxes-2 month'!$C$37:$C$50,'all taxes-2 month'!$O$37:$O$50,0,0,1)</f>
        <v>0</v>
      </c>
    </row>
    <row r="177" spans="1:6" x14ac:dyDescent="0.25">
      <c r="A177" s="62" cm="1">
        <f t="array" ref="A177">EntityID</f>
        <v>0</v>
      </c>
      <c r="B177" s="62" cm="1">
        <f t="array" ref="B177">FY</f>
        <v>1</v>
      </c>
      <c r="C177" s="62" t="s">
        <v>485</v>
      </c>
      <c r="D177" s="62" t="s">
        <v>506</v>
      </c>
      <c r="E177" s="62" t="str">
        <f>+'all taxes-2 month'!C41</f>
        <v>Heavy Duty Equipment Ad Valorem</v>
      </c>
      <c r="F177" s="62">
        <f>_xlfn.XLOOKUP(TBL_TAX_CONF_DTL[[#This Row],[ROW_DESC]],'all taxes-2 month'!$C$37:$C$50,'all taxes-2 month'!$O$37:$O$50,0,0,1)</f>
        <v>0</v>
      </c>
    </row>
    <row r="178" spans="1:6" x14ac:dyDescent="0.25">
      <c r="A178" s="62" cm="1">
        <f t="array" ref="A178">EntityID</f>
        <v>0</v>
      </c>
      <c r="B178" s="62" cm="1">
        <f t="array" ref="B178">FY</f>
        <v>1</v>
      </c>
      <c r="C178" s="62" t="s">
        <v>485</v>
      </c>
      <c r="D178" s="62" t="s">
        <v>506</v>
      </c>
      <c r="E178" s="62" t="str">
        <f>+'all taxes-2 month'!C42</f>
        <v>Public Utilities Ad Valorem</v>
      </c>
      <c r="F178" s="62">
        <f>_xlfn.XLOOKUP(TBL_TAX_CONF_DTL[[#This Row],[ROW_DESC]],'all taxes-2 month'!$C$37:$C$50,'all taxes-2 month'!$O$37:$O$50,0,0,1)</f>
        <v>0</v>
      </c>
    </row>
    <row r="179" spans="1:6" x14ac:dyDescent="0.25">
      <c r="A179" s="62" cm="1">
        <f t="array" ref="A179">EntityID</f>
        <v>0</v>
      </c>
      <c r="B179" s="62" cm="1">
        <f t="array" ref="B179">FY</f>
        <v>1</v>
      </c>
      <c r="C179" s="62" t="s">
        <v>485</v>
      </c>
      <c r="D179" s="62" t="s">
        <v>506</v>
      </c>
      <c r="E179" s="62" t="str">
        <f>+'all taxes-2 month'!C43</f>
        <v>Timber Ad Valorem</v>
      </c>
      <c r="F179" s="62">
        <f>_xlfn.XLOOKUP(TBL_TAX_CONF_DTL[[#This Row],[ROW_DESC]],'all taxes-2 month'!$C$37:$C$50,'all taxes-2 month'!$O$37:$O$50,0,0,1)</f>
        <v>0</v>
      </c>
    </row>
    <row r="180" spans="1:6" x14ac:dyDescent="0.25">
      <c r="A180" s="62" cm="1">
        <f t="array" ref="A180">EntityID</f>
        <v>0</v>
      </c>
      <c r="B180" s="62" cm="1">
        <f t="array" ref="B180">FY</f>
        <v>1</v>
      </c>
      <c r="C180" s="62" t="s">
        <v>485</v>
      </c>
      <c r="D180" s="62" t="s">
        <v>506</v>
      </c>
      <c r="E180" s="62" t="str">
        <f>+'all taxes-2 month'!C44</f>
        <v>N.O.D.'s</v>
      </c>
      <c r="F180" s="62">
        <f>_xlfn.XLOOKUP(TBL_TAX_CONF_DTL[[#This Row],[ROW_DESC]],'all taxes-2 month'!$C$37:$C$50,'all taxes-2 month'!$O$37:$O$50,0,0,1)</f>
        <v>0</v>
      </c>
    </row>
    <row r="181" spans="1:6" x14ac:dyDescent="0.25">
      <c r="A181" s="62" cm="1">
        <f t="array" ref="A181">EntityID</f>
        <v>0</v>
      </c>
      <c r="B181" s="62" cm="1">
        <f t="array" ref="B181">FY</f>
        <v>1</v>
      </c>
      <c r="C181" s="62" t="s">
        <v>485</v>
      </c>
      <c r="D181" s="62" t="s">
        <v>506</v>
      </c>
      <c r="E181" s="62" t="str">
        <f>+'all taxes-2 month'!C45</f>
        <v>Intangible Recording Tax</v>
      </c>
      <c r="F181" s="62">
        <f>_xlfn.XLOOKUP(TBL_TAX_CONF_DTL[[#This Row],[ROW_DESC]],'all taxes-2 month'!$C$37:$C$50,'all taxes-2 month'!$O$37:$O$50,0,0,1)</f>
        <v>0</v>
      </c>
    </row>
    <row r="182" spans="1:6" x14ac:dyDescent="0.25">
      <c r="A182" s="62" cm="1">
        <f t="array" ref="A182">EntityID</f>
        <v>0</v>
      </c>
      <c r="B182" s="62" cm="1">
        <f t="array" ref="B182">FY</f>
        <v>1</v>
      </c>
      <c r="C182" s="62" t="s">
        <v>485</v>
      </c>
      <c r="D182" s="62" t="s">
        <v>506</v>
      </c>
      <c r="E182" s="62" t="str">
        <f>+'all taxes-2 month'!C46</f>
        <v>Interest and Penalties on Delinquent Taxes</v>
      </c>
      <c r="F182" s="62">
        <f>_xlfn.XLOOKUP(TBL_TAX_CONF_DTL[[#This Row],[ROW_DESC]],'all taxes-2 month'!$C$37:$C$50,'all taxes-2 month'!$O$37:$O$50,0,0,1)</f>
        <v>0</v>
      </c>
    </row>
    <row r="183" spans="1:6" x14ac:dyDescent="0.25">
      <c r="A183" s="62" cm="1">
        <f t="array" ref="A183">EntityID</f>
        <v>0</v>
      </c>
      <c r="B183" s="62" cm="1">
        <f t="array" ref="B183">FY</f>
        <v>1</v>
      </c>
      <c r="C183" s="62" t="s">
        <v>485</v>
      </c>
      <c r="D183" s="62" t="s">
        <v>506</v>
      </c>
      <c r="E183" s="62" t="str">
        <f>+'all taxes-2 month'!C47</f>
        <v>Alternative Ad Valorem Tax</v>
      </c>
      <c r="F183" s="62">
        <f>_xlfn.XLOOKUP(TBL_TAX_CONF_DTL[[#This Row],[ROW_DESC]],'all taxes-2 month'!$C$37:$C$50,'all taxes-2 month'!$O$37:$O$50,0,0,1)</f>
        <v>0</v>
      </c>
    </row>
    <row r="184" spans="1:6" x14ac:dyDescent="0.25">
      <c r="A184" s="62" cm="1">
        <f t="array" ref="A184">EntityID</f>
        <v>0</v>
      </c>
      <c r="B184" s="62" cm="1">
        <f t="array" ref="B184">FY</f>
        <v>1</v>
      </c>
      <c r="C184" s="62" t="s">
        <v>485</v>
      </c>
      <c r="D184" s="62" t="s">
        <v>506</v>
      </c>
      <c r="E184" s="62" t="str">
        <f>+'all taxes-2 month'!C48</f>
        <v>Title Ad Valorem Tax (TAVT)</v>
      </c>
      <c r="F184" s="62">
        <f>_xlfn.XLOOKUP(TBL_TAX_CONF_DTL[[#This Row],[ROW_DESC]],'all taxes-2 month'!$C$37:$C$50,'all taxes-2 month'!$O$37:$O$50,0,0,1)</f>
        <v>0</v>
      </c>
    </row>
    <row r="185" spans="1:6" x14ac:dyDescent="0.25">
      <c r="A185" s="62" cm="1">
        <f t="array" ref="A185">EntityID</f>
        <v>0</v>
      </c>
      <c r="B185" s="62" cm="1">
        <f t="array" ref="B185">FY</f>
        <v>1</v>
      </c>
      <c r="C185" s="62" t="s">
        <v>485</v>
      </c>
      <c r="D185" s="62" t="s">
        <v>506</v>
      </c>
      <c r="E185" s="62" t="str">
        <f>+'all taxes-2 month'!C49</f>
        <v>Total Paid to School District</v>
      </c>
      <c r="F185" s="62">
        <f>_xlfn.XLOOKUP(TBL_TAX_CONF_DTL[[#This Row],[ROW_DESC]],'all taxes-2 month'!$C$37:$C$50,'all taxes-2 month'!$O$37:$O$50,0,0,1)</f>
        <v>0</v>
      </c>
    </row>
    <row r="186" spans="1:6" x14ac:dyDescent="0.25">
      <c r="A186" s="62" cm="1">
        <f t="array" ref="A186">EntityID</f>
        <v>0</v>
      </c>
      <c r="B186" s="62" cm="1">
        <f t="array" ref="B186">FY</f>
        <v>1</v>
      </c>
      <c r="C186" s="62" t="s">
        <v>485</v>
      </c>
      <c r="D186" s="62" t="s">
        <v>507</v>
      </c>
      <c r="E186" s="62" t="str">
        <f>+'all taxes-2 month'!C37</f>
        <v>Real &amp; Personal Ad Valorem</v>
      </c>
      <c r="F186" s="62">
        <f>_xlfn.XLOOKUP(TBL_TAX_CONF_DTL[[#This Row],[ROW_DESC]],'all taxes-2 month'!$C$37:$C$50,'all taxes-2 month'!$Q$37:$Q$50,0,0,1)</f>
        <v>0</v>
      </c>
    </row>
    <row r="187" spans="1:6" x14ac:dyDescent="0.25">
      <c r="A187" s="62" cm="1">
        <f t="array" ref="A187">EntityID</f>
        <v>0</v>
      </c>
      <c r="B187" s="62" cm="1">
        <f t="array" ref="B187">FY</f>
        <v>1</v>
      </c>
      <c r="C187" s="62" t="s">
        <v>485</v>
      </c>
      <c r="D187" s="62" t="s">
        <v>507</v>
      </c>
      <c r="E187" s="62" t="str">
        <f>+'all taxes-2 month'!C38</f>
        <v>Forest Land Protection Act</v>
      </c>
      <c r="F187" s="62">
        <f>_xlfn.XLOOKUP(TBL_TAX_CONF_DTL[[#This Row],[ROW_DESC]],'all taxes-2 month'!$C$37:$C$50,'all taxes-2 month'!$Q$37:$Q$50,0,0,1)</f>
        <v>0</v>
      </c>
    </row>
    <row r="188" spans="1:6" x14ac:dyDescent="0.25">
      <c r="A188" s="62" cm="1">
        <f t="array" ref="A188">EntityID</f>
        <v>0</v>
      </c>
      <c r="B188" s="62" cm="1">
        <f t="array" ref="B188">FY</f>
        <v>1</v>
      </c>
      <c r="C188" s="62" t="s">
        <v>485</v>
      </c>
      <c r="D188" s="62" t="s">
        <v>507</v>
      </c>
      <c r="E188" s="62" t="str">
        <f>+'all taxes-2 month'!C39</f>
        <v>Mobile Homes Ad Valorem</v>
      </c>
      <c r="F188" s="62">
        <f>_xlfn.XLOOKUP(TBL_TAX_CONF_DTL[[#This Row],[ROW_DESC]],'all taxes-2 month'!$C$37:$C$50,'all taxes-2 month'!$Q$37:$Q$50,0,0,1)</f>
        <v>0</v>
      </c>
    </row>
    <row r="189" spans="1:6" x14ac:dyDescent="0.25">
      <c r="A189" s="62" cm="1">
        <f t="array" ref="A189">EntityID</f>
        <v>0</v>
      </c>
      <c r="B189" s="62" cm="1">
        <f t="array" ref="B189">FY</f>
        <v>1</v>
      </c>
      <c r="C189" s="62" t="s">
        <v>485</v>
      </c>
      <c r="D189" s="62" t="s">
        <v>507</v>
      </c>
      <c r="E189" s="62" t="str">
        <f>+'all taxes-2 month'!C40</f>
        <v>Motor Vehicle Ad Valorem</v>
      </c>
      <c r="F189" s="62">
        <f>_xlfn.XLOOKUP(TBL_TAX_CONF_DTL[[#This Row],[ROW_DESC]],'all taxes-2 month'!$C$37:$C$50,'all taxes-2 month'!$Q$37:$Q$50,0,0,1)</f>
        <v>0</v>
      </c>
    </row>
    <row r="190" spans="1:6" x14ac:dyDescent="0.25">
      <c r="A190" s="62" cm="1">
        <f t="array" ref="A190">EntityID</f>
        <v>0</v>
      </c>
      <c r="B190" s="62" cm="1">
        <f t="array" ref="B190">FY</f>
        <v>1</v>
      </c>
      <c r="C190" s="62" t="s">
        <v>485</v>
      </c>
      <c r="D190" s="62" t="s">
        <v>507</v>
      </c>
      <c r="E190" s="62" t="str">
        <f>+'all taxes-2 month'!C41</f>
        <v>Heavy Duty Equipment Ad Valorem</v>
      </c>
      <c r="F190" s="62">
        <f>_xlfn.XLOOKUP(TBL_TAX_CONF_DTL[[#This Row],[ROW_DESC]],'all taxes-2 month'!$C$37:$C$50,'all taxes-2 month'!$Q$37:$Q$50,0,0,1)</f>
        <v>0</v>
      </c>
    </row>
    <row r="191" spans="1:6" x14ac:dyDescent="0.25">
      <c r="A191" s="62" cm="1">
        <f t="array" ref="A191">EntityID</f>
        <v>0</v>
      </c>
      <c r="B191" s="62" cm="1">
        <f t="array" ref="B191">FY</f>
        <v>1</v>
      </c>
      <c r="C191" s="62" t="s">
        <v>485</v>
      </c>
      <c r="D191" s="62" t="s">
        <v>507</v>
      </c>
      <c r="E191" s="62" t="str">
        <f>+'all taxes-2 month'!C42</f>
        <v>Public Utilities Ad Valorem</v>
      </c>
      <c r="F191" s="62">
        <f>_xlfn.XLOOKUP(TBL_TAX_CONF_DTL[[#This Row],[ROW_DESC]],'all taxes-2 month'!$C$37:$C$50,'all taxes-2 month'!$Q$37:$Q$50,0,0,1)</f>
        <v>0</v>
      </c>
    </row>
    <row r="192" spans="1:6" x14ac:dyDescent="0.25">
      <c r="A192" s="62" cm="1">
        <f t="array" ref="A192">EntityID</f>
        <v>0</v>
      </c>
      <c r="B192" s="62" cm="1">
        <f t="array" ref="B192">FY</f>
        <v>1</v>
      </c>
      <c r="C192" s="62" t="s">
        <v>485</v>
      </c>
      <c r="D192" s="62" t="s">
        <v>507</v>
      </c>
      <c r="E192" s="62" t="str">
        <f>+'all taxes-2 month'!C43</f>
        <v>Timber Ad Valorem</v>
      </c>
      <c r="F192" s="62">
        <f>_xlfn.XLOOKUP(TBL_TAX_CONF_DTL[[#This Row],[ROW_DESC]],'all taxes-2 month'!$C$37:$C$50,'all taxes-2 month'!$Q$37:$Q$50,0,0,1)</f>
        <v>0</v>
      </c>
    </row>
    <row r="193" spans="1:6" x14ac:dyDescent="0.25">
      <c r="A193" s="62" cm="1">
        <f t="array" ref="A193">EntityID</f>
        <v>0</v>
      </c>
      <c r="B193" s="62" cm="1">
        <f t="array" ref="B193">FY</f>
        <v>1</v>
      </c>
      <c r="C193" s="62" t="s">
        <v>485</v>
      </c>
      <c r="D193" s="62" t="s">
        <v>507</v>
      </c>
      <c r="E193" s="62" t="str">
        <f>+'all taxes-2 month'!C44</f>
        <v>N.O.D.'s</v>
      </c>
      <c r="F193" s="62">
        <f>_xlfn.XLOOKUP(TBL_TAX_CONF_DTL[[#This Row],[ROW_DESC]],'all taxes-2 month'!$C$37:$C$50,'all taxes-2 month'!$Q$37:$Q$50,0,0,1)</f>
        <v>0</v>
      </c>
    </row>
    <row r="194" spans="1:6" x14ac:dyDescent="0.25">
      <c r="A194" s="62" cm="1">
        <f t="array" ref="A194">EntityID</f>
        <v>0</v>
      </c>
      <c r="B194" s="62" cm="1">
        <f t="array" ref="B194">FY</f>
        <v>1</v>
      </c>
      <c r="C194" s="62" t="s">
        <v>485</v>
      </c>
      <c r="D194" s="62" t="s">
        <v>507</v>
      </c>
      <c r="E194" s="62" t="str">
        <f>+'all taxes-2 month'!C45</f>
        <v>Intangible Recording Tax</v>
      </c>
      <c r="F194" s="62">
        <f>_xlfn.XLOOKUP(TBL_TAX_CONF_DTL[[#This Row],[ROW_DESC]],'all taxes-2 month'!$C$37:$C$50,'all taxes-2 month'!$Q$37:$Q$50,0,0,1)</f>
        <v>0</v>
      </c>
    </row>
    <row r="195" spans="1:6" x14ac:dyDescent="0.25">
      <c r="A195" s="62" cm="1">
        <f t="array" ref="A195">EntityID</f>
        <v>0</v>
      </c>
      <c r="B195" s="62" cm="1">
        <f t="array" ref="B195">FY</f>
        <v>1</v>
      </c>
      <c r="C195" s="62" t="s">
        <v>485</v>
      </c>
      <c r="D195" s="62" t="s">
        <v>507</v>
      </c>
      <c r="E195" s="62" t="str">
        <f>+'all taxes-2 month'!C46</f>
        <v>Interest and Penalties on Delinquent Taxes</v>
      </c>
      <c r="F195" s="62">
        <f>_xlfn.XLOOKUP(TBL_TAX_CONF_DTL[[#This Row],[ROW_DESC]],'all taxes-2 month'!$C$37:$C$50,'all taxes-2 month'!$Q$37:$Q$50,0,0,1)</f>
        <v>0</v>
      </c>
    </row>
    <row r="196" spans="1:6" x14ac:dyDescent="0.25">
      <c r="A196" s="62" cm="1">
        <f t="array" ref="A196">EntityID</f>
        <v>0</v>
      </c>
      <c r="B196" s="62" cm="1">
        <f t="array" ref="B196">FY</f>
        <v>1</v>
      </c>
      <c r="C196" s="62" t="s">
        <v>485</v>
      </c>
      <c r="D196" s="62" t="s">
        <v>507</v>
      </c>
      <c r="E196" s="62" t="str">
        <f>+'all taxes-2 month'!C47</f>
        <v>Alternative Ad Valorem Tax</v>
      </c>
      <c r="F196" s="62">
        <f>_xlfn.XLOOKUP(TBL_TAX_CONF_DTL[[#This Row],[ROW_DESC]],'all taxes-2 month'!$C$37:$C$50,'all taxes-2 month'!$Q$37:$Q$50,0,0,1)</f>
        <v>0</v>
      </c>
    </row>
    <row r="197" spans="1:6" x14ac:dyDescent="0.25">
      <c r="A197" s="62" cm="1">
        <f t="array" ref="A197">EntityID</f>
        <v>0</v>
      </c>
      <c r="B197" s="62" cm="1">
        <f t="array" ref="B197">FY</f>
        <v>1</v>
      </c>
      <c r="C197" s="62" t="s">
        <v>485</v>
      </c>
      <c r="D197" s="62" t="s">
        <v>507</v>
      </c>
      <c r="E197" s="62" t="str">
        <f>+'all taxes-2 month'!C48</f>
        <v>Title Ad Valorem Tax (TAVT)</v>
      </c>
      <c r="F197" s="62">
        <f>_xlfn.XLOOKUP(TBL_TAX_CONF_DTL[[#This Row],[ROW_DESC]],'all taxes-2 month'!$C$37:$C$50,'all taxes-2 month'!$Q$37:$Q$50,0,0,1)</f>
        <v>0</v>
      </c>
    </row>
    <row r="198" spans="1:6" x14ac:dyDescent="0.25">
      <c r="A198" s="62" cm="1">
        <f t="array" ref="A198">EntityID</f>
        <v>0</v>
      </c>
      <c r="B198" s="62" cm="1">
        <f t="array" ref="B198">FY</f>
        <v>1</v>
      </c>
      <c r="C198" s="62" t="s">
        <v>485</v>
      </c>
      <c r="D198" s="62" t="s">
        <v>507</v>
      </c>
      <c r="E198" s="62" t="str">
        <f>+'all taxes-2 month'!C49</f>
        <v>Total Paid to School District</v>
      </c>
      <c r="F198" s="62">
        <f>_xlfn.XLOOKUP(TBL_TAX_CONF_DTL[[#This Row],[ROW_DESC]],'all taxes-2 month'!$C$37:$C$50,'all taxes-2 month'!$Q$37:$Q$50,0,0,1)</f>
        <v>0</v>
      </c>
    </row>
    <row r="199" spans="1:6" x14ac:dyDescent="0.25">
      <c r="A199" s="62" cm="1">
        <f t="array" ref="A199">EntityID</f>
        <v>0</v>
      </c>
      <c r="B199" s="62" cm="1">
        <f t="array" ref="B199">FY</f>
        <v>1</v>
      </c>
      <c r="C199" s="62" t="s">
        <v>485</v>
      </c>
      <c r="D199" s="62" t="s">
        <v>508</v>
      </c>
      <c r="E199" s="62" t="str">
        <f>+'all taxes-2 month'!C37</f>
        <v>Real &amp; Personal Ad Valorem</v>
      </c>
      <c r="F199" s="62">
        <f>_xlfn.XLOOKUP(TBL_TAX_CONF_DTL[[#This Row],[ROW_DESC]],'all taxes-2 month'!$C$37:$C$50,'all taxes-2 month'!$S$37:$S$50,0,0,1)</f>
        <v>0</v>
      </c>
    </row>
    <row r="200" spans="1:6" x14ac:dyDescent="0.25">
      <c r="A200" s="62" cm="1">
        <f t="array" ref="A200">EntityID</f>
        <v>0</v>
      </c>
      <c r="B200" s="62" cm="1">
        <f t="array" ref="B200">FY</f>
        <v>1</v>
      </c>
      <c r="C200" s="62" t="s">
        <v>485</v>
      </c>
      <c r="D200" s="62" t="s">
        <v>508</v>
      </c>
      <c r="E200" s="62" t="str">
        <f>+'all taxes-2 month'!C38</f>
        <v>Forest Land Protection Act</v>
      </c>
      <c r="F200" s="62">
        <f>_xlfn.XLOOKUP(TBL_TAX_CONF_DTL[[#This Row],[ROW_DESC]],'all taxes-2 month'!$C$37:$C$50,'all taxes-2 month'!$S$37:$S$50,0,0,1)</f>
        <v>0</v>
      </c>
    </row>
    <row r="201" spans="1:6" x14ac:dyDescent="0.25">
      <c r="A201" s="62" cm="1">
        <f t="array" ref="A201">EntityID</f>
        <v>0</v>
      </c>
      <c r="B201" s="62" cm="1">
        <f t="array" ref="B201">FY</f>
        <v>1</v>
      </c>
      <c r="C201" s="62" t="s">
        <v>485</v>
      </c>
      <c r="D201" s="62" t="s">
        <v>508</v>
      </c>
      <c r="E201" s="62" t="str">
        <f>+'all taxes-2 month'!C39</f>
        <v>Mobile Homes Ad Valorem</v>
      </c>
      <c r="F201" s="62">
        <f>_xlfn.XLOOKUP(TBL_TAX_CONF_DTL[[#This Row],[ROW_DESC]],'all taxes-2 month'!$C$37:$C$50,'all taxes-2 month'!$S$37:$S$50,0,0,1)</f>
        <v>0</v>
      </c>
    </row>
    <row r="202" spans="1:6" x14ac:dyDescent="0.25">
      <c r="A202" s="62" cm="1">
        <f t="array" ref="A202">EntityID</f>
        <v>0</v>
      </c>
      <c r="B202" s="62" cm="1">
        <f t="array" ref="B202">FY</f>
        <v>1</v>
      </c>
      <c r="C202" s="62" t="s">
        <v>485</v>
      </c>
      <c r="D202" s="62" t="s">
        <v>508</v>
      </c>
      <c r="E202" s="62" t="str">
        <f>+'all taxes-2 month'!C40</f>
        <v>Motor Vehicle Ad Valorem</v>
      </c>
      <c r="F202" s="62">
        <f>_xlfn.XLOOKUP(TBL_TAX_CONF_DTL[[#This Row],[ROW_DESC]],'all taxes-2 month'!$C$37:$C$50,'all taxes-2 month'!$S$37:$S$50,0,0,1)</f>
        <v>0</v>
      </c>
    </row>
    <row r="203" spans="1:6" x14ac:dyDescent="0.25">
      <c r="A203" s="62" cm="1">
        <f t="array" ref="A203">EntityID</f>
        <v>0</v>
      </c>
      <c r="B203" s="62" cm="1">
        <f t="array" ref="B203">FY</f>
        <v>1</v>
      </c>
      <c r="C203" s="62" t="s">
        <v>485</v>
      </c>
      <c r="D203" s="62" t="s">
        <v>508</v>
      </c>
      <c r="E203" s="62" t="str">
        <f>+'all taxes-2 month'!C41</f>
        <v>Heavy Duty Equipment Ad Valorem</v>
      </c>
      <c r="F203" s="62">
        <f>_xlfn.XLOOKUP(TBL_TAX_CONF_DTL[[#This Row],[ROW_DESC]],'all taxes-2 month'!$C$37:$C$50,'all taxes-2 month'!$S$37:$S$50,0,0,1)</f>
        <v>0</v>
      </c>
    </row>
    <row r="204" spans="1:6" x14ac:dyDescent="0.25">
      <c r="A204" s="62" cm="1">
        <f t="array" ref="A204">EntityID</f>
        <v>0</v>
      </c>
      <c r="B204" s="62" cm="1">
        <f t="array" ref="B204">FY</f>
        <v>1</v>
      </c>
      <c r="C204" s="62" t="s">
        <v>485</v>
      </c>
      <c r="D204" s="62" t="s">
        <v>508</v>
      </c>
      <c r="E204" s="62" t="str">
        <f>+'all taxes-2 month'!C42</f>
        <v>Public Utilities Ad Valorem</v>
      </c>
      <c r="F204" s="62">
        <f>_xlfn.XLOOKUP(TBL_TAX_CONF_DTL[[#This Row],[ROW_DESC]],'all taxes-2 month'!$C$37:$C$50,'all taxes-2 month'!$S$37:$S$50,0,0,1)</f>
        <v>0</v>
      </c>
    </row>
    <row r="205" spans="1:6" x14ac:dyDescent="0.25">
      <c r="A205" s="62" cm="1">
        <f t="array" ref="A205">EntityID</f>
        <v>0</v>
      </c>
      <c r="B205" s="62" cm="1">
        <f t="array" ref="B205">FY</f>
        <v>1</v>
      </c>
      <c r="C205" s="62" t="s">
        <v>485</v>
      </c>
      <c r="D205" s="62" t="s">
        <v>508</v>
      </c>
      <c r="E205" s="62" t="str">
        <f>+'all taxes-2 month'!C43</f>
        <v>Timber Ad Valorem</v>
      </c>
      <c r="F205" s="62">
        <f>_xlfn.XLOOKUP(TBL_TAX_CONF_DTL[[#This Row],[ROW_DESC]],'all taxes-2 month'!$C$37:$C$50,'all taxes-2 month'!$S$37:$S$50,0,0,1)</f>
        <v>0</v>
      </c>
    </row>
    <row r="206" spans="1:6" x14ac:dyDescent="0.25">
      <c r="A206" s="62" cm="1">
        <f t="array" ref="A206">EntityID</f>
        <v>0</v>
      </c>
      <c r="B206" s="62" cm="1">
        <f t="array" ref="B206">FY</f>
        <v>1</v>
      </c>
      <c r="C206" s="62" t="s">
        <v>485</v>
      </c>
      <c r="D206" s="62" t="s">
        <v>508</v>
      </c>
      <c r="E206" s="62" t="str">
        <f>+'all taxes-2 month'!C44</f>
        <v>N.O.D.'s</v>
      </c>
      <c r="F206" s="62">
        <f>_xlfn.XLOOKUP(TBL_TAX_CONF_DTL[[#This Row],[ROW_DESC]],'all taxes-2 month'!$C$37:$C$50,'all taxes-2 month'!$S$37:$S$50,0,0,1)</f>
        <v>0</v>
      </c>
    </row>
    <row r="207" spans="1:6" x14ac:dyDescent="0.25">
      <c r="A207" s="62" cm="1">
        <f t="array" ref="A207">EntityID</f>
        <v>0</v>
      </c>
      <c r="B207" s="62" cm="1">
        <f t="array" ref="B207">FY</f>
        <v>1</v>
      </c>
      <c r="C207" s="62" t="s">
        <v>485</v>
      </c>
      <c r="D207" s="62" t="s">
        <v>508</v>
      </c>
      <c r="E207" s="62" t="str">
        <f>+'all taxes-2 month'!C45</f>
        <v>Intangible Recording Tax</v>
      </c>
      <c r="F207" s="62">
        <f>_xlfn.XLOOKUP(TBL_TAX_CONF_DTL[[#This Row],[ROW_DESC]],'all taxes-2 month'!$C$37:$C$50,'all taxes-2 month'!$S$37:$S$50,0,0,1)</f>
        <v>0</v>
      </c>
    </row>
    <row r="208" spans="1:6" x14ac:dyDescent="0.25">
      <c r="A208" s="62" cm="1">
        <f t="array" ref="A208">EntityID</f>
        <v>0</v>
      </c>
      <c r="B208" s="62" cm="1">
        <f t="array" ref="B208">FY</f>
        <v>1</v>
      </c>
      <c r="C208" s="62" t="s">
        <v>485</v>
      </c>
      <c r="D208" s="62" t="s">
        <v>508</v>
      </c>
      <c r="E208" s="62" t="str">
        <f>+'all taxes-2 month'!C46</f>
        <v>Interest and Penalties on Delinquent Taxes</v>
      </c>
      <c r="F208" s="62">
        <f>_xlfn.XLOOKUP(TBL_TAX_CONF_DTL[[#This Row],[ROW_DESC]],'all taxes-2 month'!$C$37:$C$50,'all taxes-2 month'!$S$37:$S$50,0,0,1)</f>
        <v>0</v>
      </c>
    </row>
    <row r="209" spans="1:6" x14ac:dyDescent="0.25">
      <c r="A209" s="62" cm="1">
        <f t="array" ref="A209">EntityID</f>
        <v>0</v>
      </c>
      <c r="B209" s="62" cm="1">
        <f t="array" ref="B209">FY</f>
        <v>1</v>
      </c>
      <c r="C209" s="62" t="s">
        <v>485</v>
      </c>
      <c r="D209" s="62" t="s">
        <v>508</v>
      </c>
      <c r="E209" s="62" t="str">
        <f>+'all taxes-2 month'!C47</f>
        <v>Alternative Ad Valorem Tax</v>
      </c>
      <c r="F209" s="62">
        <f>_xlfn.XLOOKUP(TBL_TAX_CONF_DTL[[#This Row],[ROW_DESC]],'all taxes-2 month'!$C$37:$C$50,'all taxes-2 month'!$S$37:$S$50,0,0,1)</f>
        <v>0</v>
      </c>
    </row>
    <row r="210" spans="1:6" x14ac:dyDescent="0.25">
      <c r="A210" s="62" cm="1">
        <f t="array" ref="A210">EntityID</f>
        <v>0</v>
      </c>
      <c r="B210" s="62" cm="1">
        <f t="array" ref="B210">FY</f>
        <v>1</v>
      </c>
      <c r="C210" s="62" t="s">
        <v>485</v>
      </c>
      <c r="D210" s="62" t="s">
        <v>508</v>
      </c>
      <c r="E210" s="62" t="str">
        <f>+'all taxes-2 month'!C48</f>
        <v>Title Ad Valorem Tax (TAVT)</v>
      </c>
      <c r="F210" s="62">
        <f>_xlfn.XLOOKUP(TBL_TAX_CONF_DTL[[#This Row],[ROW_DESC]],'all taxes-2 month'!$C$37:$C$50,'all taxes-2 month'!$S$37:$S$50,0,0,1)</f>
        <v>0</v>
      </c>
    </row>
    <row r="211" spans="1:6" x14ac:dyDescent="0.25">
      <c r="A211" s="62" cm="1">
        <f t="array" ref="A211">EntityID</f>
        <v>0</v>
      </c>
      <c r="B211" s="62" cm="1">
        <f t="array" ref="B211">FY</f>
        <v>1</v>
      </c>
      <c r="C211" s="62" t="s">
        <v>485</v>
      </c>
      <c r="D211" s="62" t="s">
        <v>508</v>
      </c>
      <c r="E211" s="62" t="str">
        <f>+'all taxes-2 month'!C49</f>
        <v>Total Paid to School District</v>
      </c>
      <c r="F211" s="62">
        <f>_xlfn.XLOOKUP(TBL_TAX_CONF_DTL[[#This Row],[ROW_DESC]],'all taxes-2 month'!$C$37:$C$50,'all taxes-2 month'!$S$37:$S$50,0,0,1)</f>
        <v>0</v>
      </c>
    </row>
    <row r="212" spans="1:6" x14ac:dyDescent="0.25">
      <c r="A212" s="62" cm="1">
        <f t="array" ref="A212">EntityID</f>
        <v>0</v>
      </c>
      <c r="B212" s="62" cm="1">
        <f t="array" ref="B212">FY</f>
        <v>1</v>
      </c>
      <c r="C212" s="62" t="s">
        <v>486</v>
      </c>
      <c r="D212" s="62" t="s">
        <v>482</v>
      </c>
      <c r="E212" s="62">
        <f>+'all taxes-delinquent'!E10</f>
        <v>2025</v>
      </c>
      <c r="F212" s="62">
        <f>_xlfn.XLOOKUP(TBL_TAX_CONF_DTL[[#This Row],[ROW_DESC]],'all taxes-delinquent'!$E$10:$E$23,'all taxes-delinquent'!$G$10:$G$23,0,1)</f>
        <v>0</v>
      </c>
    </row>
    <row r="213" spans="1:6" x14ac:dyDescent="0.25">
      <c r="A213" s="62" cm="1">
        <f t="array" ref="A213">EntityID</f>
        <v>0</v>
      </c>
      <c r="B213" s="62" cm="1">
        <f t="array" ref="B213">FY</f>
        <v>1</v>
      </c>
      <c r="C213" s="62" t="s">
        <v>486</v>
      </c>
      <c r="D213" s="62" t="s">
        <v>482</v>
      </c>
      <c r="E213" s="62">
        <f>+'all taxes-delinquent'!E12</f>
        <v>2023</v>
      </c>
      <c r="F213" s="62">
        <f>_xlfn.XLOOKUP(TBL_TAX_CONF_DTL[[#This Row],[ROW_DESC]],'all taxes-delinquent'!$E$10:$E$23,'all taxes-delinquent'!$G$10:$G$23,0,1)</f>
        <v>0</v>
      </c>
    </row>
    <row r="214" spans="1:6" x14ac:dyDescent="0.25">
      <c r="A214" s="62" cm="1">
        <f t="array" ref="A214">EntityID</f>
        <v>0</v>
      </c>
      <c r="B214" s="62" cm="1">
        <f t="array" ref="B214">FY</f>
        <v>1</v>
      </c>
      <c r="C214" s="62" t="s">
        <v>486</v>
      </c>
      <c r="D214" s="62" t="s">
        <v>482</v>
      </c>
      <c r="E214" s="62">
        <f>+'all taxes-delinquent'!E13</f>
        <v>2022</v>
      </c>
      <c r="F214" s="62">
        <f>_xlfn.XLOOKUP(TBL_TAX_CONF_DTL[[#This Row],[ROW_DESC]],'all taxes-delinquent'!$E$10:$E$23,'all taxes-delinquent'!$G$10:$G$23,0,1)</f>
        <v>0</v>
      </c>
    </row>
    <row r="215" spans="1:6" x14ac:dyDescent="0.25">
      <c r="A215" s="62" cm="1">
        <f t="array" ref="A215">EntityID</f>
        <v>0</v>
      </c>
      <c r="B215" s="62" cm="1">
        <f t="array" ref="B215">FY</f>
        <v>1</v>
      </c>
      <c r="C215" s="62" t="s">
        <v>486</v>
      </c>
      <c r="D215" s="62" t="s">
        <v>482</v>
      </c>
      <c r="E215" s="62">
        <f>+'all taxes-delinquent'!E14</f>
        <v>2021</v>
      </c>
      <c r="F215" s="62">
        <f>_xlfn.XLOOKUP(TBL_TAX_CONF_DTL[[#This Row],[ROW_DESC]],'all taxes-delinquent'!$E$10:$E$23,'all taxes-delinquent'!$G$10:$G$23,0,1)</f>
        <v>0</v>
      </c>
    </row>
    <row r="216" spans="1:6" x14ac:dyDescent="0.25">
      <c r="A216" s="62" cm="1">
        <f t="array" ref="A216">EntityID</f>
        <v>0</v>
      </c>
      <c r="B216" s="62" cm="1">
        <f t="array" ref="B216">FY</f>
        <v>1</v>
      </c>
      <c r="C216" s="62" t="s">
        <v>486</v>
      </c>
      <c r="D216" s="62" t="s">
        <v>482</v>
      </c>
      <c r="E216" s="62">
        <f>+'all taxes-delinquent'!E15</f>
        <v>2020</v>
      </c>
      <c r="F216" s="62">
        <f>_xlfn.XLOOKUP(TBL_TAX_CONF_DTL[[#This Row],[ROW_DESC]],'all taxes-delinquent'!$E$10:$E$23,'all taxes-delinquent'!$G$10:$G$23,0,1)</f>
        <v>0</v>
      </c>
    </row>
    <row r="217" spans="1:6" x14ac:dyDescent="0.25">
      <c r="A217" s="62" cm="1">
        <f t="array" ref="A217">EntityID</f>
        <v>0</v>
      </c>
      <c r="B217" s="62" cm="1">
        <f t="array" ref="B217">FY</f>
        <v>1</v>
      </c>
      <c r="C217" s="62" t="s">
        <v>486</v>
      </c>
      <c r="D217" s="62" t="s">
        <v>482</v>
      </c>
      <c r="E217" s="62">
        <f>+'all taxes-delinquent'!E16</f>
        <v>2019</v>
      </c>
      <c r="F217" s="62">
        <f>_xlfn.XLOOKUP(TBL_TAX_CONF_DTL[[#This Row],[ROW_DESC]],'all taxes-delinquent'!$E$10:$E$23,'all taxes-delinquent'!$G$10:$G$23,0,1)</f>
        <v>0</v>
      </c>
    </row>
    <row r="218" spans="1:6" x14ac:dyDescent="0.25">
      <c r="A218" s="62" cm="1">
        <f t="array" ref="A218">EntityID</f>
        <v>0</v>
      </c>
      <c r="B218" s="62" cm="1">
        <f t="array" ref="B218">FY</f>
        <v>1</v>
      </c>
      <c r="C218" s="62" t="s">
        <v>486</v>
      </c>
      <c r="D218" s="62" t="s">
        <v>482</v>
      </c>
      <c r="E218" s="62">
        <f>+'all taxes-delinquent'!E17</f>
        <v>2018</v>
      </c>
      <c r="F218" s="62">
        <f>_xlfn.XLOOKUP(TBL_TAX_CONF_DTL[[#This Row],[ROW_DESC]],'all taxes-delinquent'!$E$10:$E$23,'all taxes-delinquent'!$G$10:$G$23,0,1)</f>
        <v>0</v>
      </c>
    </row>
    <row r="219" spans="1:6" x14ac:dyDescent="0.25">
      <c r="A219" s="62" cm="1">
        <f t="array" ref="A219">EntityID</f>
        <v>0</v>
      </c>
      <c r="B219" s="62" cm="1">
        <f t="array" ref="B219">FY</f>
        <v>1</v>
      </c>
      <c r="C219" s="62" t="s">
        <v>486</v>
      </c>
      <c r="D219" s="62" t="s">
        <v>482</v>
      </c>
      <c r="E219" s="62">
        <f>+'all taxes-delinquent'!E18</f>
        <v>2017</v>
      </c>
      <c r="F219" s="62">
        <f>_xlfn.XLOOKUP(TBL_TAX_CONF_DTL[[#This Row],[ROW_DESC]],'all taxes-delinquent'!$E$10:$E$23,'all taxes-delinquent'!$G$10:$G$23,0,1)</f>
        <v>0</v>
      </c>
    </row>
    <row r="220" spans="1:6" x14ac:dyDescent="0.25">
      <c r="A220" s="62" cm="1">
        <f t="array" ref="A220">EntityID</f>
        <v>0</v>
      </c>
      <c r="B220" s="62" cm="1">
        <f t="array" ref="B220">FY</f>
        <v>1</v>
      </c>
      <c r="C220" s="62" t="s">
        <v>486</v>
      </c>
      <c r="D220" s="62" t="s">
        <v>482</v>
      </c>
      <c r="E220" s="62">
        <f>+'all taxes-delinquent'!E19</f>
        <v>2016</v>
      </c>
      <c r="F220" s="62">
        <f>_xlfn.XLOOKUP(TBL_TAX_CONF_DTL[[#This Row],[ROW_DESC]],'all taxes-delinquent'!$E$10:$E$23,'all taxes-delinquent'!$G$10:$G$23,0,1)</f>
        <v>0</v>
      </c>
    </row>
    <row r="221" spans="1:6" x14ac:dyDescent="0.25">
      <c r="A221" s="62" cm="1">
        <f t="array" ref="A221">EntityID</f>
        <v>0</v>
      </c>
      <c r="B221" s="62" cm="1">
        <f t="array" ref="B221">FY</f>
        <v>1</v>
      </c>
      <c r="C221" s="62" t="s">
        <v>486</v>
      </c>
      <c r="D221" s="62" t="s">
        <v>482</v>
      </c>
      <c r="E221" s="62">
        <f>+'all taxes-delinquent'!E20</f>
        <v>2015</v>
      </c>
      <c r="F221" s="62">
        <f>_xlfn.XLOOKUP(TBL_TAX_CONF_DTL[[#This Row],[ROW_DESC]],'all taxes-delinquent'!$E$10:$E$23,'all taxes-delinquent'!$G$10:$G$23,0,1)</f>
        <v>0</v>
      </c>
    </row>
    <row r="222" spans="1:6" x14ac:dyDescent="0.25">
      <c r="A222" s="62" cm="1">
        <f t="array" ref="A222">EntityID</f>
        <v>0</v>
      </c>
      <c r="B222" s="62" cm="1">
        <f t="array" ref="B222">FY</f>
        <v>1</v>
      </c>
      <c r="C222" s="62" t="s">
        <v>486</v>
      </c>
      <c r="D222" s="62" t="s">
        <v>482</v>
      </c>
      <c r="E222" s="62">
        <f>+'all taxes-delinquent'!E21</f>
        <v>2014</v>
      </c>
      <c r="F222" s="62">
        <f>_xlfn.XLOOKUP(TBL_TAX_CONF_DTL[[#This Row],[ROW_DESC]],'all taxes-delinquent'!$E$10:$E$23,'all taxes-delinquent'!$G$10:$G$23,0,1)</f>
        <v>0</v>
      </c>
    </row>
    <row r="223" spans="1:6" x14ac:dyDescent="0.25">
      <c r="A223" s="62" cm="1">
        <f t="array" ref="A223">EntityID</f>
        <v>0</v>
      </c>
      <c r="B223" s="62" cm="1">
        <f t="array" ref="B223">FY</f>
        <v>1</v>
      </c>
      <c r="C223" s="62" t="s">
        <v>486</v>
      </c>
      <c r="D223" s="62" t="s">
        <v>482</v>
      </c>
      <c r="E223" s="62" t="str">
        <f>+'all taxes-delinquent'!E22</f>
        <v>prior to 2014</v>
      </c>
      <c r="F223" s="62">
        <f>_xlfn.XLOOKUP(TBL_TAX_CONF_DTL[[#This Row],[ROW_DESC]],'all taxes-delinquent'!$E$10:$E$23,'all taxes-delinquent'!$G$10:$G$23,0,1)</f>
        <v>0</v>
      </c>
    </row>
    <row r="224" spans="1:6" x14ac:dyDescent="0.25">
      <c r="A224" s="62" cm="1">
        <f t="array" ref="A224">EntityID</f>
        <v>0</v>
      </c>
      <c r="B224" s="62" cm="1">
        <f t="array" ref="B224">FY</f>
        <v>1</v>
      </c>
      <c r="C224" s="62" t="s">
        <v>486</v>
      </c>
      <c r="D224" s="62" t="s">
        <v>482</v>
      </c>
      <c r="E224" s="62" t="str">
        <f>+'all taxes-delinquent'!E23</f>
        <v xml:space="preserve">Total Delinquent Taxes for School District
</v>
      </c>
      <c r="F224" s="62">
        <f>_xlfn.XLOOKUP(TBL_TAX_CONF_DTL[[#This Row],[ROW_DESC]],'all taxes-delinquent'!$E$10:$E$23,'all taxes-delinquent'!$G$10:$G$23,0,1)</f>
        <v>0</v>
      </c>
    </row>
    <row r="225" spans="1:6" x14ac:dyDescent="0.25">
      <c r="A225" s="62" cm="1">
        <f t="array" ref="A225">EntityID</f>
        <v>0</v>
      </c>
      <c r="B225" s="62" cm="1">
        <f t="array" ref="B225">FY</f>
        <v>1</v>
      </c>
      <c r="C225" s="62" t="s">
        <v>486</v>
      </c>
      <c r="D225" s="62" t="s">
        <v>2</v>
      </c>
      <c r="E225" s="62">
        <f>+'all taxes-delinquent'!E10</f>
        <v>2025</v>
      </c>
      <c r="F225" s="62">
        <f>_xlfn.XLOOKUP(TBL_TAX_CONF_DTL[[#This Row],[ROW_DESC]],'all taxes-delinquent'!$E$10:$E$23,'all taxes-delinquent'!$I$10:$I$23,0,1)</f>
        <v>0</v>
      </c>
    </row>
    <row r="226" spans="1:6" x14ac:dyDescent="0.25">
      <c r="A226" s="62" cm="1">
        <f t="array" ref="A226">EntityID</f>
        <v>0</v>
      </c>
      <c r="B226" s="62" cm="1">
        <f t="array" ref="B226">FY</f>
        <v>1</v>
      </c>
      <c r="C226" s="62" t="s">
        <v>486</v>
      </c>
      <c r="D226" s="62" t="s">
        <v>2</v>
      </c>
      <c r="E226" s="62">
        <f>+'all taxes-delinquent'!E12</f>
        <v>2023</v>
      </c>
      <c r="F226" s="62">
        <f>_xlfn.XLOOKUP(TBL_TAX_CONF_DTL[[#This Row],[ROW_DESC]],'all taxes-delinquent'!$E$10:$E$23,'all taxes-delinquent'!$I$10:$I$23,0,1)</f>
        <v>0</v>
      </c>
    </row>
    <row r="227" spans="1:6" x14ac:dyDescent="0.25">
      <c r="A227" s="62" cm="1">
        <f t="array" ref="A227">EntityID</f>
        <v>0</v>
      </c>
      <c r="B227" s="62" cm="1">
        <f t="array" ref="B227">FY</f>
        <v>1</v>
      </c>
      <c r="C227" s="62" t="s">
        <v>486</v>
      </c>
      <c r="D227" s="62" t="s">
        <v>2</v>
      </c>
      <c r="E227" s="62">
        <f>+'all taxes-delinquent'!E13</f>
        <v>2022</v>
      </c>
      <c r="F227" s="62">
        <f>_xlfn.XLOOKUP(TBL_TAX_CONF_DTL[[#This Row],[ROW_DESC]],'all taxes-delinquent'!$E$10:$E$23,'all taxes-delinquent'!$I$10:$I$23,0,1)</f>
        <v>0</v>
      </c>
    </row>
    <row r="228" spans="1:6" x14ac:dyDescent="0.25">
      <c r="A228" s="62" cm="1">
        <f t="array" ref="A228">EntityID</f>
        <v>0</v>
      </c>
      <c r="B228" s="62" cm="1">
        <f t="array" ref="B228">FY</f>
        <v>1</v>
      </c>
      <c r="C228" s="62" t="s">
        <v>486</v>
      </c>
      <c r="D228" s="62" t="s">
        <v>2</v>
      </c>
      <c r="E228" s="62">
        <f>+'all taxes-delinquent'!E14</f>
        <v>2021</v>
      </c>
      <c r="F228" s="62">
        <f>_xlfn.XLOOKUP(TBL_TAX_CONF_DTL[[#This Row],[ROW_DESC]],'all taxes-delinquent'!$E$10:$E$23,'all taxes-delinquent'!$I$10:$I$23,0,1)</f>
        <v>0</v>
      </c>
    </row>
    <row r="229" spans="1:6" x14ac:dyDescent="0.25">
      <c r="A229" s="62" cm="1">
        <f t="array" ref="A229">EntityID</f>
        <v>0</v>
      </c>
      <c r="B229" s="62" cm="1">
        <f t="array" ref="B229">FY</f>
        <v>1</v>
      </c>
      <c r="C229" s="62" t="s">
        <v>486</v>
      </c>
      <c r="D229" s="62" t="s">
        <v>2</v>
      </c>
      <c r="E229" s="62">
        <f>+'all taxes-delinquent'!E15</f>
        <v>2020</v>
      </c>
      <c r="F229" s="62">
        <f>_xlfn.XLOOKUP(TBL_TAX_CONF_DTL[[#This Row],[ROW_DESC]],'all taxes-delinquent'!$E$10:$E$23,'all taxes-delinquent'!$I$10:$I$23,0,1)</f>
        <v>0</v>
      </c>
    </row>
    <row r="230" spans="1:6" x14ac:dyDescent="0.25">
      <c r="A230" s="62" cm="1">
        <f t="array" ref="A230">EntityID</f>
        <v>0</v>
      </c>
      <c r="B230" s="62" cm="1">
        <f t="array" ref="B230">FY</f>
        <v>1</v>
      </c>
      <c r="C230" s="62" t="s">
        <v>486</v>
      </c>
      <c r="D230" s="62" t="s">
        <v>2</v>
      </c>
      <c r="E230" s="62">
        <f>+'all taxes-delinquent'!E16</f>
        <v>2019</v>
      </c>
      <c r="F230" s="62">
        <f>_xlfn.XLOOKUP(TBL_TAX_CONF_DTL[[#This Row],[ROW_DESC]],'all taxes-delinquent'!$E$10:$E$23,'all taxes-delinquent'!$I$10:$I$23,0,1)</f>
        <v>0</v>
      </c>
    </row>
    <row r="231" spans="1:6" x14ac:dyDescent="0.25">
      <c r="A231" s="62" cm="1">
        <f t="array" ref="A231">EntityID</f>
        <v>0</v>
      </c>
      <c r="B231" s="62" cm="1">
        <f t="array" ref="B231">FY</f>
        <v>1</v>
      </c>
      <c r="C231" s="62" t="s">
        <v>486</v>
      </c>
      <c r="D231" s="62" t="s">
        <v>2</v>
      </c>
      <c r="E231" s="62">
        <f>+'all taxes-delinquent'!E17</f>
        <v>2018</v>
      </c>
      <c r="F231" s="62">
        <f>_xlfn.XLOOKUP(TBL_TAX_CONF_DTL[[#This Row],[ROW_DESC]],'all taxes-delinquent'!$E$10:$E$23,'all taxes-delinquent'!$I$10:$I$23,0,1)</f>
        <v>0</v>
      </c>
    </row>
    <row r="232" spans="1:6" x14ac:dyDescent="0.25">
      <c r="A232" s="62" cm="1">
        <f t="array" ref="A232">EntityID</f>
        <v>0</v>
      </c>
      <c r="B232" s="62" cm="1">
        <f t="array" ref="B232">FY</f>
        <v>1</v>
      </c>
      <c r="C232" s="62" t="s">
        <v>486</v>
      </c>
      <c r="D232" s="62" t="s">
        <v>2</v>
      </c>
      <c r="E232" s="62">
        <f>+'all taxes-delinquent'!E18</f>
        <v>2017</v>
      </c>
      <c r="F232" s="62">
        <f>_xlfn.XLOOKUP(TBL_TAX_CONF_DTL[[#This Row],[ROW_DESC]],'all taxes-delinquent'!$E$10:$E$23,'all taxes-delinquent'!$I$10:$I$23,0,1)</f>
        <v>0</v>
      </c>
    </row>
    <row r="233" spans="1:6" x14ac:dyDescent="0.25">
      <c r="A233" s="62" cm="1">
        <f t="array" ref="A233">EntityID</f>
        <v>0</v>
      </c>
      <c r="B233" s="62" cm="1">
        <f t="array" ref="B233">FY</f>
        <v>1</v>
      </c>
      <c r="C233" s="62" t="s">
        <v>486</v>
      </c>
      <c r="D233" s="62" t="s">
        <v>2</v>
      </c>
      <c r="E233" s="62">
        <f>+'all taxes-delinquent'!E19</f>
        <v>2016</v>
      </c>
      <c r="F233" s="62">
        <f>_xlfn.XLOOKUP(TBL_TAX_CONF_DTL[[#This Row],[ROW_DESC]],'all taxes-delinquent'!$E$10:$E$23,'all taxes-delinquent'!$I$10:$I$23,0,1)</f>
        <v>0</v>
      </c>
    </row>
    <row r="234" spans="1:6" x14ac:dyDescent="0.25">
      <c r="A234" s="62" cm="1">
        <f t="array" ref="A234">EntityID</f>
        <v>0</v>
      </c>
      <c r="B234" s="62" cm="1">
        <f t="array" ref="B234">FY</f>
        <v>1</v>
      </c>
      <c r="C234" s="62" t="s">
        <v>486</v>
      </c>
      <c r="D234" s="62" t="s">
        <v>2</v>
      </c>
      <c r="E234" s="62">
        <f>+'all taxes-delinquent'!E20</f>
        <v>2015</v>
      </c>
      <c r="F234" s="62">
        <f>_xlfn.XLOOKUP(TBL_TAX_CONF_DTL[[#This Row],[ROW_DESC]],'all taxes-delinquent'!$E$10:$E$23,'all taxes-delinquent'!$I$10:$I$23,0,1)</f>
        <v>0</v>
      </c>
    </row>
    <row r="235" spans="1:6" x14ac:dyDescent="0.25">
      <c r="A235" s="62" cm="1">
        <f t="array" ref="A235">EntityID</f>
        <v>0</v>
      </c>
      <c r="B235" s="62" cm="1">
        <f t="array" ref="B235">FY</f>
        <v>1</v>
      </c>
      <c r="C235" s="62" t="s">
        <v>486</v>
      </c>
      <c r="D235" s="62" t="s">
        <v>2</v>
      </c>
      <c r="E235" s="62">
        <f>+'all taxes-delinquent'!E21</f>
        <v>2014</v>
      </c>
      <c r="F235" s="62">
        <f>_xlfn.XLOOKUP(TBL_TAX_CONF_DTL[[#This Row],[ROW_DESC]],'all taxes-delinquent'!$E$10:$E$23,'all taxes-delinquent'!$I$10:$I$23,0,1)</f>
        <v>0</v>
      </c>
    </row>
    <row r="236" spans="1:6" x14ac:dyDescent="0.25">
      <c r="A236" s="62" cm="1">
        <f t="array" ref="A236">EntityID</f>
        <v>0</v>
      </c>
      <c r="B236" s="62" cm="1">
        <f t="array" ref="B236">FY</f>
        <v>1</v>
      </c>
      <c r="C236" s="62" t="s">
        <v>486</v>
      </c>
      <c r="D236" s="62" t="s">
        <v>2</v>
      </c>
      <c r="E236" s="62" t="str">
        <f>+'all taxes-delinquent'!E22</f>
        <v>prior to 2014</v>
      </c>
      <c r="F236" s="62">
        <f>_xlfn.XLOOKUP(TBL_TAX_CONF_DTL[[#This Row],[ROW_DESC]],'all taxes-delinquent'!$E$10:$E$23,'all taxes-delinquent'!$I$10:$I$23,0,1)</f>
        <v>0</v>
      </c>
    </row>
    <row r="237" spans="1:6" x14ac:dyDescent="0.25">
      <c r="A237" s="62" cm="1">
        <f t="array" ref="A237">EntityID</f>
        <v>0</v>
      </c>
      <c r="B237" s="62" cm="1">
        <f t="array" ref="B237">FY</f>
        <v>1</v>
      </c>
      <c r="C237" s="62" t="s">
        <v>486</v>
      </c>
      <c r="D237" s="62" t="s">
        <v>2</v>
      </c>
      <c r="E237" s="62" t="str">
        <f>+'all taxes-delinquent'!E23</f>
        <v xml:space="preserve">Total Delinquent Taxes for School District
</v>
      </c>
      <c r="F237" s="62">
        <f>_xlfn.XLOOKUP(TBL_TAX_CONF_DTL[[#This Row],[ROW_DESC]],'all taxes-delinquent'!$E$10:$E$23,'all taxes-delinquent'!$I$10:$I$23,0,1)</f>
        <v>0</v>
      </c>
    </row>
    <row r="238" spans="1:6" x14ac:dyDescent="0.25">
      <c r="A238" s="62" cm="1">
        <f t="array" ref="A238">EntityID</f>
        <v>0</v>
      </c>
      <c r="B238" s="62" cm="1">
        <f t="array" ref="B238">FY</f>
        <v>1</v>
      </c>
      <c r="C238" s="62" t="s">
        <v>509</v>
      </c>
      <c r="D238" s="62" t="s">
        <v>482</v>
      </c>
      <c r="E238" s="62" t="str">
        <f>+'all taxes-delinquent'!E31</f>
        <v>Real &amp; Personal Ad Valorem</v>
      </c>
      <c r="F238" s="62">
        <f>_xlfn.XLOOKUP(TBL_TAX_CONF_DTL[[#This Row],[ROW_DESC]],'all taxes-delinquent'!$E$31:$E$42,'all taxes-delinquent'!$G$31:$G$42,0,0,1)</f>
        <v>0</v>
      </c>
    </row>
    <row r="239" spans="1:6" x14ac:dyDescent="0.25">
      <c r="A239" s="62" cm="1">
        <f t="array" ref="A239">EntityID</f>
        <v>0</v>
      </c>
      <c r="B239" s="62" cm="1">
        <f t="array" ref="B239">FY</f>
        <v>1</v>
      </c>
      <c r="C239" s="62" t="s">
        <v>509</v>
      </c>
      <c r="D239" s="62" t="s">
        <v>482</v>
      </c>
      <c r="E239" s="62" t="str">
        <f>+'all taxes-delinquent'!E32</f>
        <v>Forest Land Protection Act</v>
      </c>
      <c r="F239" s="62">
        <f>_xlfn.XLOOKUP(TBL_TAX_CONF_DTL[[#This Row],[ROW_DESC]],'all taxes-delinquent'!$E$31:$E$42,'all taxes-delinquent'!$G$31:$G$42,0,0,1)</f>
        <v>0</v>
      </c>
    </row>
    <row r="240" spans="1:6" x14ac:dyDescent="0.25">
      <c r="A240" s="62" cm="1">
        <f t="array" ref="A240">EntityID</f>
        <v>0</v>
      </c>
      <c r="B240" s="62" cm="1">
        <f t="array" ref="B240">FY</f>
        <v>1</v>
      </c>
      <c r="C240" s="62" t="s">
        <v>509</v>
      </c>
      <c r="D240" s="62" t="s">
        <v>482</v>
      </c>
      <c r="E240" s="62" t="str">
        <f>+'all taxes-delinquent'!E33</f>
        <v>Mobile Homes Ad Valorem</v>
      </c>
      <c r="F240" s="62">
        <f>_xlfn.XLOOKUP(TBL_TAX_CONF_DTL[[#This Row],[ROW_DESC]],'all taxes-delinquent'!$E$31:$E$42,'all taxes-delinquent'!$G$31:$G$42,0,0,1)</f>
        <v>0</v>
      </c>
    </row>
    <row r="241" spans="1:6" x14ac:dyDescent="0.25">
      <c r="A241" s="62" cm="1">
        <f t="array" ref="A241">EntityID</f>
        <v>0</v>
      </c>
      <c r="B241" s="62" cm="1">
        <f t="array" ref="B241">FY</f>
        <v>1</v>
      </c>
      <c r="C241" s="62" t="s">
        <v>509</v>
      </c>
      <c r="D241" s="62" t="s">
        <v>482</v>
      </c>
      <c r="E241" s="62" t="str">
        <f>+'all taxes-delinquent'!E34</f>
        <v>Motor Vehicle Ad Valorem</v>
      </c>
      <c r="F241" s="62">
        <f>_xlfn.XLOOKUP(TBL_TAX_CONF_DTL[[#This Row],[ROW_DESC]],'all taxes-delinquent'!$E$31:$E$42,'all taxes-delinquent'!$G$31:$G$42,0,0,1)</f>
        <v>0</v>
      </c>
    </row>
    <row r="242" spans="1:6" x14ac:dyDescent="0.25">
      <c r="A242" s="62" cm="1">
        <f t="array" ref="A242">EntityID</f>
        <v>0</v>
      </c>
      <c r="B242" s="62" cm="1">
        <f t="array" ref="B242">FY</f>
        <v>1</v>
      </c>
      <c r="C242" s="62" t="s">
        <v>509</v>
      </c>
      <c r="D242" s="62" t="s">
        <v>482</v>
      </c>
      <c r="E242" s="62" t="str">
        <f>+'all taxes-delinquent'!E35</f>
        <v>Heavy Duty Equipment Ad Valorem</v>
      </c>
      <c r="F242" s="62">
        <f>_xlfn.XLOOKUP(TBL_TAX_CONF_DTL[[#This Row],[ROW_DESC]],'all taxes-delinquent'!$E$31:$E$42,'all taxes-delinquent'!$G$31:$G$42,0,0,1)</f>
        <v>0</v>
      </c>
    </row>
    <row r="243" spans="1:6" x14ac:dyDescent="0.25">
      <c r="A243" s="62" cm="1">
        <f t="array" ref="A243">EntityID</f>
        <v>0</v>
      </c>
      <c r="B243" s="62" cm="1">
        <f t="array" ref="B243">FY</f>
        <v>1</v>
      </c>
      <c r="C243" s="62" t="s">
        <v>509</v>
      </c>
      <c r="D243" s="62" t="s">
        <v>482</v>
      </c>
      <c r="E243" s="62" t="str">
        <f>+'all taxes-delinquent'!E36</f>
        <v>Public Utilities Ad Valorem</v>
      </c>
      <c r="F243" s="62">
        <f>_xlfn.XLOOKUP(TBL_TAX_CONF_DTL[[#This Row],[ROW_DESC]],'all taxes-delinquent'!$E$31:$E$42,'all taxes-delinquent'!$G$31:$G$42,0,0,1)</f>
        <v>0</v>
      </c>
    </row>
    <row r="244" spans="1:6" x14ac:dyDescent="0.25">
      <c r="A244" s="62" cm="1">
        <f t="array" ref="A244">EntityID</f>
        <v>0</v>
      </c>
      <c r="B244" s="62" cm="1">
        <f t="array" ref="B244">FY</f>
        <v>1</v>
      </c>
      <c r="C244" s="62" t="s">
        <v>509</v>
      </c>
      <c r="D244" s="62" t="s">
        <v>482</v>
      </c>
      <c r="E244" s="62" t="str">
        <f>+'all taxes-delinquent'!E37</f>
        <v>Timber Ad Valorem</v>
      </c>
      <c r="F244" s="62">
        <f>_xlfn.XLOOKUP(TBL_TAX_CONF_DTL[[#This Row],[ROW_DESC]],'all taxes-delinquent'!$E$31:$E$42,'all taxes-delinquent'!$G$31:$G$42,0,0,1)</f>
        <v>0</v>
      </c>
    </row>
    <row r="245" spans="1:6" x14ac:dyDescent="0.25">
      <c r="A245" s="62" cm="1">
        <f t="array" ref="A245">EntityID</f>
        <v>0</v>
      </c>
      <c r="B245" s="62" cm="1">
        <f t="array" ref="B245">FY</f>
        <v>1</v>
      </c>
      <c r="C245" s="62" t="s">
        <v>509</v>
      </c>
      <c r="D245" s="62" t="s">
        <v>482</v>
      </c>
      <c r="E245" s="62" t="str">
        <f>+'all taxes-delinquent'!E38</f>
        <v>N.O.D.'s</v>
      </c>
      <c r="F245" s="62">
        <f>_xlfn.XLOOKUP(TBL_TAX_CONF_DTL[[#This Row],[ROW_DESC]],'all taxes-delinquent'!$E$31:$E$42,'all taxes-delinquent'!$G$31:$G$42,0,0,1)</f>
        <v>0</v>
      </c>
    </row>
    <row r="246" spans="1:6" x14ac:dyDescent="0.25">
      <c r="A246" s="62" cm="1">
        <f t="array" ref="A246">EntityID</f>
        <v>0</v>
      </c>
      <c r="B246" s="62" cm="1">
        <f t="array" ref="B246">FY</f>
        <v>1</v>
      </c>
      <c r="C246" s="62" t="s">
        <v>509</v>
      </c>
      <c r="D246" s="62" t="s">
        <v>482</v>
      </c>
      <c r="E246" s="62" t="str">
        <f>+'all taxes-delinquent'!E39</f>
        <v>Intangible Recording Tax</v>
      </c>
      <c r="F246" s="62">
        <f>_xlfn.XLOOKUP(TBL_TAX_CONF_DTL[[#This Row],[ROW_DESC]],'all taxes-delinquent'!$E$31:$E$42,'all taxes-delinquent'!$G$31:$G$42,0,0,1)</f>
        <v>0</v>
      </c>
    </row>
    <row r="247" spans="1:6" x14ac:dyDescent="0.25">
      <c r="A247" s="62" cm="1">
        <f t="array" ref="A247">EntityID</f>
        <v>0</v>
      </c>
      <c r="B247" s="62" cm="1">
        <f t="array" ref="B247">FY</f>
        <v>1</v>
      </c>
      <c r="C247" s="62" t="s">
        <v>509</v>
      </c>
      <c r="D247" s="62" t="s">
        <v>482</v>
      </c>
      <c r="E247" s="62" t="str">
        <f>+'all taxes-delinquent'!E40</f>
        <v>Alternative Ad Valorem Tax</v>
      </c>
      <c r="F247" s="62">
        <f>_xlfn.XLOOKUP(TBL_TAX_CONF_DTL[[#This Row],[ROW_DESC]],'all taxes-delinquent'!$E$31:$E$42,'all taxes-delinquent'!$G$31:$G$42,0,0,1)</f>
        <v>0</v>
      </c>
    </row>
    <row r="248" spans="1:6" x14ac:dyDescent="0.25">
      <c r="A248" s="62" cm="1">
        <f t="array" ref="A248">EntityID</f>
        <v>0</v>
      </c>
      <c r="B248" s="62" cm="1">
        <f t="array" ref="B248">FY</f>
        <v>1</v>
      </c>
      <c r="C248" s="62" t="s">
        <v>509</v>
      </c>
      <c r="D248" s="62" t="s">
        <v>482</v>
      </c>
      <c r="E248" s="62" t="str">
        <f>+'all taxes-delinquent'!E41</f>
        <v>Title Ad Valorem Tax (TAVT)</v>
      </c>
      <c r="F248" s="62">
        <f>_xlfn.XLOOKUP(TBL_TAX_CONF_DTL[[#This Row],[ROW_DESC]],'all taxes-delinquent'!$E$31:$E$42,'all taxes-delinquent'!$G$31:$G$42,0,0,1)</f>
        <v>0</v>
      </c>
    </row>
    <row r="249" spans="1:6" x14ac:dyDescent="0.25">
      <c r="A249" s="62" cm="1">
        <f t="array" ref="A249">EntityID</f>
        <v>0</v>
      </c>
      <c r="B249" s="62" cm="1">
        <f t="array" ref="B249">FY</f>
        <v>1</v>
      </c>
      <c r="C249" s="62" t="s">
        <v>509</v>
      </c>
      <c r="D249" s="62" t="s">
        <v>482</v>
      </c>
      <c r="E249" s="62" t="str">
        <f>+'all taxes-delinquent'!E42</f>
        <v xml:space="preserve">Total Delinquent Taxes for School District
</v>
      </c>
      <c r="F249" s="62">
        <f>_xlfn.XLOOKUP(TBL_TAX_CONF_DTL[[#This Row],[ROW_DESC]],'all taxes-delinquent'!$E$31:$E$42,'all taxes-delinquent'!$G$31:$G$42,0,0,1)</f>
        <v>0</v>
      </c>
    </row>
    <row r="250" spans="1:6" x14ac:dyDescent="0.25">
      <c r="A250" s="62" cm="1">
        <f t="array" ref="A250">EntityID</f>
        <v>0</v>
      </c>
      <c r="B250" s="62" cm="1">
        <f t="array" ref="B250">FY</f>
        <v>1</v>
      </c>
      <c r="C250" s="62" t="s">
        <v>509</v>
      </c>
      <c r="D250" s="62" t="s">
        <v>2</v>
      </c>
      <c r="E250" s="62" t="str">
        <f>+'all taxes-delinquent'!E31</f>
        <v>Real &amp; Personal Ad Valorem</v>
      </c>
      <c r="F250" s="62">
        <f>_xlfn.XLOOKUP(TBL_TAX_CONF_DTL[[#This Row],[ROW_DESC]],'all taxes-delinquent'!$E$31:$E$42,'all taxes-delinquent'!$I$31:$I$42,0,0,1)</f>
        <v>0</v>
      </c>
    </row>
    <row r="251" spans="1:6" x14ac:dyDescent="0.25">
      <c r="A251" s="62" cm="1">
        <f t="array" ref="A251">EntityID</f>
        <v>0</v>
      </c>
      <c r="B251" s="62" cm="1">
        <f t="array" ref="B251">FY</f>
        <v>1</v>
      </c>
      <c r="C251" s="62" t="s">
        <v>509</v>
      </c>
      <c r="D251" s="62" t="s">
        <v>2</v>
      </c>
      <c r="E251" s="62" t="str">
        <f>+'all taxes-delinquent'!E32</f>
        <v>Forest Land Protection Act</v>
      </c>
      <c r="F251" s="62">
        <f>_xlfn.XLOOKUP(TBL_TAX_CONF_DTL[[#This Row],[ROW_DESC]],'all taxes-delinquent'!$E$31:$E$42,'all taxes-delinquent'!$I$31:$I$42,0,0,1)</f>
        <v>0</v>
      </c>
    </row>
    <row r="252" spans="1:6" x14ac:dyDescent="0.25">
      <c r="A252" s="62" cm="1">
        <f t="array" ref="A252">EntityID</f>
        <v>0</v>
      </c>
      <c r="B252" s="62" cm="1">
        <f t="array" ref="B252">FY</f>
        <v>1</v>
      </c>
      <c r="C252" s="62" t="s">
        <v>509</v>
      </c>
      <c r="D252" s="62" t="s">
        <v>2</v>
      </c>
      <c r="E252" s="62" t="str">
        <f>+'all taxes-delinquent'!E33</f>
        <v>Mobile Homes Ad Valorem</v>
      </c>
      <c r="F252" s="62">
        <f>_xlfn.XLOOKUP(TBL_TAX_CONF_DTL[[#This Row],[ROW_DESC]],'all taxes-delinquent'!$E$31:$E$42,'all taxes-delinquent'!$I$31:$I$42,0,0,1)</f>
        <v>0</v>
      </c>
    </row>
    <row r="253" spans="1:6" x14ac:dyDescent="0.25">
      <c r="A253" s="62" cm="1">
        <f t="array" ref="A253">EntityID</f>
        <v>0</v>
      </c>
      <c r="B253" s="62" cm="1">
        <f t="array" ref="B253">FY</f>
        <v>1</v>
      </c>
      <c r="C253" s="62" t="s">
        <v>509</v>
      </c>
      <c r="D253" s="62" t="s">
        <v>2</v>
      </c>
      <c r="E253" s="62" t="str">
        <f>+'all taxes-delinquent'!E34</f>
        <v>Motor Vehicle Ad Valorem</v>
      </c>
      <c r="F253" s="62">
        <f>_xlfn.XLOOKUP(TBL_TAX_CONF_DTL[[#This Row],[ROW_DESC]],'all taxes-delinquent'!$E$31:$E$42,'all taxes-delinquent'!$I$31:$I$42,0,0,1)</f>
        <v>0</v>
      </c>
    </row>
    <row r="254" spans="1:6" x14ac:dyDescent="0.25">
      <c r="A254" s="62" cm="1">
        <f t="array" ref="A254">EntityID</f>
        <v>0</v>
      </c>
      <c r="B254" s="62" cm="1">
        <f t="array" ref="B254">FY</f>
        <v>1</v>
      </c>
      <c r="C254" s="62" t="s">
        <v>509</v>
      </c>
      <c r="D254" s="62" t="s">
        <v>2</v>
      </c>
      <c r="E254" s="62" t="str">
        <f>+'all taxes-delinquent'!E35</f>
        <v>Heavy Duty Equipment Ad Valorem</v>
      </c>
      <c r="F254" s="62">
        <f>_xlfn.XLOOKUP(TBL_TAX_CONF_DTL[[#This Row],[ROW_DESC]],'all taxes-delinquent'!$E$31:$E$42,'all taxes-delinquent'!$I$31:$I$42,0,0,1)</f>
        <v>0</v>
      </c>
    </row>
    <row r="255" spans="1:6" x14ac:dyDescent="0.25">
      <c r="A255" s="62" cm="1">
        <f t="array" ref="A255">EntityID</f>
        <v>0</v>
      </c>
      <c r="B255" s="62" cm="1">
        <f t="array" ref="B255">FY</f>
        <v>1</v>
      </c>
      <c r="C255" s="62" t="s">
        <v>509</v>
      </c>
      <c r="D255" s="62" t="s">
        <v>2</v>
      </c>
      <c r="E255" s="62" t="str">
        <f>+'all taxes-delinquent'!E36</f>
        <v>Public Utilities Ad Valorem</v>
      </c>
      <c r="F255" s="62">
        <f>_xlfn.XLOOKUP(TBL_TAX_CONF_DTL[[#This Row],[ROW_DESC]],'all taxes-delinquent'!$E$31:$E$42,'all taxes-delinquent'!$I$31:$I$42,0,0,1)</f>
        <v>0</v>
      </c>
    </row>
    <row r="256" spans="1:6" x14ac:dyDescent="0.25">
      <c r="A256" s="62" cm="1">
        <f t="array" ref="A256">EntityID</f>
        <v>0</v>
      </c>
      <c r="B256" s="62" cm="1">
        <f t="array" ref="B256">FY</f>
        <v>1</v>
      </c>
      <c r="C256" s="62" t="s">
        <v>509</v>
      </c>
      <c r="D256" s="62" t="s">
        <v>2</v>
      </c>
      <c r="E256" s="62" t="str">
        <f>+'all taxes-delinquent'!E37</f>
        <v>Timber Ad Valorem</v>
      </c>
      <c r="F256" s="62">
        <f>_xlfn.XLOOKUP(TBL_TAX_CONF_DTL[[#This Row],[ROW_DESC]],'all taxes-delinquent'!$E$31:$E$42,'all taxes-delinquent'!$I$31:$I$42,0,0,1)</f>
        <v>0</v>
      </c>
    </row>
    <row r="257" spans="1:6" x14ac:dyDescent="0.25">
      <c r="A257" s="62" cm="1">
        <f t="array" ref="A257">EntityID</f>
        <v>0</v>
      </c>
      <c r="B257" s="62" cm="1">
        <f t="array" ref="B257">FY</f>
        <v>1</v>
      </c>
      <c r="C257" s="62" t="s">
        <v>509</v>
      </c>
      <c r="D257" s="62" t="s">
        <v>2</v>
      </c>
      <c r="E257" s="62" t="str">
        <f>+'all taxes-delinquent'!E38</f>
        <v>N.O.D.'s</v>
      </c>
      <c r="F257" s="62">
        <f>_xlfn.XLOOKUP(TBL_TAX_CONF_DTL[[#This Row],[ROW_DESC]],'all taxes-delinquent'!$E$31:$E$42,'all taxes-delinquent'!$I$31:$I$42,0,0,1)</f>
        <v>0</v>
      </c>
    </row>
    <row r="258" spans="1:6" x14ac:dyDescent="0.25">
      <c r="A258" s="62" cm="1">
        <f t="array" ref="A258">EntityID</f>
        <v>0</v>
      </c>
      <c r="B258" s="62" cm="1">
        <f t="array" ref="B258">FY</f>
        <v>1</v>
      </c>
      <c r="C258" s="62" t="s">
        <v>509</v>
      </c>
      <c r="D258" s="62" t="s">
        <v>2</v>
      </c>
      <c r="E258" s="62" t="str">
        <f>+'all taxes-delinquent'!E39</f>
        <v>Intangible Recording Tax</v>
      </c>
      <c r="F258" s="62">
        <f>_xlfn.XLOOKUP(TBL_TAX_CONF_DTL[[#This Row],[ROW_DESC]],'all taxes-delinquent'!$E$31:$E$42,'all taxes-delinquent'!$I$31:$I$42,0,0,1)</f>
        <v>0</v>
      </c>
    </row>
    <row r="259" spans="1:6" x14ac:dyDescent="0.25">
      <c r="A259" s="62" cm="1">
        <f t="array" ref="A259">EntityID</f>
        <v>0</v>
      </c>
      <c r="B259" s="62" cm="1">
        <f t="array" ref="B259">FY</f>
        <v>1</v>
      </c>
      <c r="C259" s="62" t="s">
        <v>509</v>
      </c>
      <c r="D259" s="62" t="s">
        <v>2</v>
      </c>
      <c r="E259" s="62" t="str">
        <f>+'all taxes-delinquent'!E40</f>
        <v>Alternative Ad Valorem Tax</v>
      </c>
      <c r="F259" s="62">
        <f>_xlfn.XLOOKUP(TBL_TAX_CONF_DTL[[#This Row],[ROW_DESC]],'all taxes-delinquent'!$E$31:$E$42,'all taxes-delinquent'!$I$31:$I$42,0,0,1)</f>
        <v>0</v>
      </c>
    </row>
    <row r="260" spans="1:6" x14ac:dyDescent="0.25">
      <c r="A260" s="62" cm="1">
        <f t="array" ref="A260">EntityID</f>
        <v>0</v>
      </c>
      <c r="B260" s="62" cm="1">
        <f t="array" ref="B260">FY</f>
        <v>1</v>
      </c>
      <c r="C260" s="62" t="s">
        <v>509</v>
      </c>
      <c r="D260" s="62" t="s">
        <v>2</v>
      </c>
      <c r="E260" s="62" t="str">
        <f>+'all taxes-delinquent'!E41</f>
        <v>Title Ad Valorem Tax (TAVT)</v>
      </c>
      <c r="F260" s="62">
        <f>_xlfn.XLOOKUP(TBL_TAX_CONF_DTL[[#This Row],[ROW_DESC]],'all taxes-delinquent'!$E$31:$E$42,'all taxes-delinquent'!$I$31:$I$42,0,0,1)</f>
        <v>0</v>
      </c>
    </row>
    <row r="261" spans="1:6" x14ac:dyDescent="0.25">
      <c r="A261" s="62" cm="1">
        <f t="array" ref="A261">EntityID</f>
        <v>0</v>
      </c>
      <c r="B261" s="62" cm="1">
        <f t="array" ref="B261">FY</f>
        <v>1</v>
      </c>
      <c r="C261" s="62" t="s">
        <v>509</v>
      </c>
      <c r="D261" s="62" t="s">
        <v>2</v>
      </c>
      <c r="E261" s="62" t="str">
        <f>+'all taxes-delinquent'!E42</f>
        <v xml:space="preserve">Total Delinquent Taxes for School District
</v>
      </c>
      <c r="F261" s="62">
        <f>_xlfn.XLOOKUP(TBL_TAX_CONF_DTL[[#This Row],[ROW_DESC]],'all taxes-delinquent'!$E$31:$E$42,'all taxes-delinquent'!$I$31:$I$42,0,0,1)</f>
        <v>0</v>
      </c>
    </row>
  </sheetData>
  <pageMargins left="0.7" right="0.7" top="0.75" bottom="0.75" header="0.3" footer="0.3"/>
  <pageSetup orientation="portrait" r:id="rId1"/>
  <customProperties>
    <customPr name="OrphanNamesChecked" r:id="rId2"/>
  </customProperties>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A91B0-9F43-4516-907C-F875DABEDDAA}">
  <dimension ref="A1:P2"/>
  <sheetViews>
    <sheetView workbookViewId="0">
      <selection activeCell="B2" sqref="B2"/>
    </sheetView>
  </sheetViews>
  <sheetFormatPr defaultRowHeight="12.75" x14ac:dyDescent="0.2"/>
  <cols>
    <col min="1" max="1" width="11.83203125" customWidth="1"/>
    <col min="2" max="2" width="14.83203125" customWidth="1"/>
    <col min="3" max="3" width="51.33203125" bestFit="1" customWidth="1"/>
    <col min="4" max="4" width="18.33203125" customWidth="1"/>
    <col min="5" max="5" width="12.83203125" customWidth="1"/>
    <col min="6" max="6" width="11.83203125" customWidth="1"/>
    <col min="7" max="7" width="12.83203125" customWidth="1"/>
    <col min="8" max="8" width="18.83203125" customWidth="1"/>
    <col min="9" max="9" width="11.1640625" customWidth="1"/>
    <col min="10" max="10" width="13.33203125" customWidth="1"/>
    <col min="11" max="11" width="18.1640625" customWidth="1"/>
    <col min="12" max="12" width="21.5" customWidth="1"/>
    <col min="13" max="13" width="10.1640625" customWidth="1"/>
  </cols>
  <sheetData>
    <row r="1" spans="1:16" x14ac:dyDescent="0.2">
      <c r="A1" t="s">
        <v>74</v>
      </c>
      <c r="B1" t="s">
        <v>487</v>
      </c>
      <c r="C1" t="s">
        <v>489</v>
      </c>
      <c r="D1" t="s">
        <v>490</v>
      </c>
      <c r="E1" t="s">
        <v>491</v>
      </c>
      <c r="F1" t="s">
        <v>492</v>
      </c>
      <c r="G1" t="s">
        <v>493</v>
      </c>
      <c r="H1" t="s">
        <v>494</v>
      </c>
      <c r="I1" t="s">
        <v>495</v>
      </c>
      <c r="J1" t="s">
        <v>496</v>
      </c>
      <c r="K1" t="s">
        <v>497</v>
      </c>
      <c r="L1" t="s">
        <v>498</v>
      </c>
      <c r="M1" t="s">
        <v>499</v>
      </c>
      <c r="N1" t="s">
        <v>500</v>
      </c>
      <c r="O1" t="s">
        <v>501</v>
      </c>
      <c r="P1" t="s">
        <v>502</v>
      </c>
    </row>
    <row r="2" spans="1:16" x14ac:dyDescent="0.2">
      <c r="A2">
        <f>_xlfn.XLOOKUP(TBL_TAX_CONF_HD[[#This Row],[SCHOOL_SYSTEM]],'School District Listing'!B:B,'School District Listing'!A:A,0,0,1)</f>
        <v>0</v>
      </c>
      <c r="B2">
        <f>+comm!D11+1</f>
        <v>1</v>
      </c>
      <c r="C2" t="str" cm="1">
        <f t="array" aca="1" ref="C2" ca="1">MID(CELL("filename"),SEARCH("[",CELL("filename"))+1, SEARCH("]",CELL("filename"))-SEARCH("[",CELL("filename"))-1)</f>
        <v>Tax Confirmation Form School District Fiscal Year 2025-Column Width Editable.xlsx</v>
      </c>
      <c r="D2">
        <f>+comm!E8</f>
        <v>0</v>
      </c>
      <c r="E2" s="64">
        <f>+comm!L11</f>
        <v>0</v>
      </c>
      <c r="F2" s="64">
        <f>+comm!L13</f>
        <v>0</v>
      </c>
      <c r="G2" s="64">
        <f>+comm!L14</f>
        <v>0</v>
      </c>
      <c r="H2" s="67">
        <f>+comm!M17</f>
        <v>0</v>
      </c>
      <c r="I2" s="65">
        <f>+comm!M21</f>
        <v>0</v>
      </c>
      <c r="J2" s="65">
        <f>+comm!M23</f>
        <v>0</v>
      </c>
      <c r="K2" s="66">
        <f>+comm!L27</f>
        <v>0</v>
      </c>
      <c r="L2" s="66">
        <f>+comm!B45</f>
        <v>0</v>
      </c>
      <c r="M2" t="str">
        <f>+comm!I45</f>
        <v/>
      </c>
      <c r="N2">
        <f>+comm!A48</f>
        <v>0</v>
      </c>
      <c r="O2" s="64">
        <f>+comm!F48</f>
        <v>0</v>
      </c>
      <c r="P2" s="66">
        <f>+comm!J48</f>
        <v>0</v>
      </c>
    </row>
  </sheetData>
  <pageMargins left="0.7" right="0.7" top="0.75" bottom="0.75" header="0.3" footer="0.3"/>
  <pageSetup orientation="portrait" verticalDpi="0" r:id="rId1"/>
  <customProperties>
    <customPr name="OrphanNamesChecked" r:id="rId2"/>
  </customProperties>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7636-B5C7-4916-A1D4-B60F79700684}">
  <dimension ref="A1:E201"/>
  <sheetViews>
    <sheetView workbookViewId="0"/>
  </sheetViews>
  <sheetFormatPr defaultRowHeight="12.75" x14ac:dyDescent="0.2"/>
  <cols>
    <col min="1" max="1" width="11.83203125" customWidth="1"/>
    <col min="2" max="2" width="40" bestFit="1" customWidth="1"/>
    <col min="4" max="4" width="14.5" bestFit="1" customWidth="1"/>
  </cols>
  <sheetData>
    <row r="1" spans="1:5" ht="13.5" thickBot="1" x14ac:dyDescent="0.25">
      <c r="A1" s="42" t="s">
        <v>74</v>
      </c>
      <c r="B1" s="43" t="s">
        <v>472</v>
      </c>
      <c r="D1" s="43" t="s">
        <v>473</v>
      </c>
      <c r="E1" s="20"/>
    </row>
    <row r="2" spans="1:5" ht="13.5" thickTop="1" x14ac:dyDescent="0.2">
      <c r="A2" s="44" t="s">
        <v>203</v>
      </c>
      <c r="B2" s="45" t="s">
        <v>204</v>
      </c>
      <c r="D2" t="str" cm="1">
        <f t="array" ref="D2:D201">_xlfn._xlws.SORT(_xlfn._xlws.FILTER(School_District,ISNUMBER(SEARCH(comm!$E$8,B2:B201)),"NOT FOUND"))</f>
        <v>Appling County Board of Education</v>
      </c>
    </row>
    <row r="3" spans="1:5" x14ac:dyDescent="0.2">
      <c r="A3" s="46" t="s">
        <v>383</v>
      </c>
      <c r="B3" s="47" t="s">
        <v>384</v>
      </c>
      <c r="D3" t="str">
        <v>Atkinson County Board of Education</v>
      </c>
    </row>
    <row r="4" spans="1:5" x14ac:dyDescent="0.2">
      <c r="A4" s="48" t="s">
        <v>389</v>
      </c>
      <c r="B4" s="49" t="s">
        <v>390</v>
      </c>
      <c r="D4" t="str">
        <v>Atlanta Independent School System</v>
      </c>
    </row>
    <row r="5" spans="1:5" x14ac:dyDescent="0.2">
      <c r="A5" s="46" t="s">
        <v>395</v>
      </c>
      <c r="B5" s="47" t="s">
        <v>396</v>
      </c>
      <c r="D5" t="str">
        <v>Bacon County Board of Education</v>
      </c>
    </row>
    <row r="6" spans="1:5" x14ac:dyDescent="0.2">
      <c r="A6" s="48" t="s">
        <v>443</v>
      </c>
      <c r="B6" s="50" t="s">
        <v>444</v>
      </c>
      <c r="D6" t="str">
        <v>Baker County Board of Education</v>
      </c>
    </row>
    <row r="7" spans="1:5" x14ac:dyDescent="0.2">
      <c r="A7" s="46" t="s">
        <v>213</v>
      </c>
      <c r="B7" s="47" t="s">
        <v>214</v>
      </c>
      <c r="D7" t="str">
        <v>Baldwin County Board of Education</v>
      </c>
    </row>
    <row r="8" spans="1:5" x14ac:dyDescent="0.2">
      <c r="A8" s="48" t="s">
        <v>155</v>
      </c>
      <c r="B8" s="50" t="s">
        <v>156</v>
      </c>
      <c r="D8" t="str">
        <v>Banks County Board of Education</v>
      </c>
    </row>
    <row r="9" spans="1:5" x14ac:dyDescent="0.2">
      <c r="A9" s="46" t="s">
        <v>287</v>
      </c>
      <c r="B9" s="47" t="s">
        <v>288</v>
      </c>
      <c r="D9" t="str">
        <v>Barrow County Board of Education</v>
      </c>
    </row>
    <row r="10" spans="1:5" x14ac:dyDescent="0.2">
      <c r="A10" s="48" t="s">
        <v>282</v>
      </c>
      <c r="B10" s="50" t="s">
        <v>311</v>
      </c>
      <c r="D10" t="str">
        <v>Bartow County Board of Education</v>
      </c>
    </row>
    <row r="11" spans="1:5" x14ac:dyDescent="0.2">
      <c r="A11" s="46" t="s">
        <v>165</v>
      </c>
      <c r="B11" s="47" t="s">
        <v>166</v>
      </c>
      <c r="D11" t="str">
        <v>Ben Hill County Board of Education</v>
      </c>
    </row>
    <row r="12" spans="1:5" x14ac:dyDescent="0.2">
      <c r="A12" s="48" t="s">
        <v>462</v>
      </c>
      <c r="B12" s="50" t="s">
        <v>463</v>
      </c>
      <c r="D12" t="str">
        <v>Berrien County Board of Education</v>
      </c>
    </row>
    <row r="13" spans="1:5" x14ac:dyDescent="0.2">
      <c r="A13" s="46" t="s">
        <v>161</v>
      </c>
      <c r="B13" s="47" t="s">
        <v>162</v>
      </c>
      <c r="D13" t="str">
        <v>Bibb County Board of Education</v>
      </c>
    </row>
    <row r="14" spans="1:5" x14ac:dyDescent="0.2">
      <c r="A14" s="48" t="s">
        <v>345</v>
      </c>
      <c r="B14" s="50" t="s">
        <v>346</v>
      </c>
      <c r="D14" t="str">
        <v>Bleckley County Board of Education</v>
      </c>
    </row>
    <row r="15" spans="1:5" x14ac:dyDescent="0.2">
      <c r="A15" s="46" t="s">
        <v>371</v>
      </c>
      <c r="B15" s="47" t="s">
        <v>372</v>
      </c>
      <c r="D15" t="str">
        <v>Brantley County Board of Education</v>
      </c>
    </row>
    <row r="16" spans="1:5" x14ac:dyDescent="0.2">
      <c r="A16" s="48" t="s">
        <v>419</v>
      </c>
      <c r="B16" s="50" t="s">
        <v>420</v>
      </c>
      <c r="D16" t="str">
        <v>Brooks County Board of Education</v>
      </c>
    </row>
    <row r="17" spans="1:4" x14ac:dyDescent="0.2">
      <c r="A17" s="46" t="s">
        <v>343</v>
      </c>
      <c r="B17" s="47" t="s">
        <v>344</v>
      </c>
      <c r="D17" t="str">
        <v>Bryan County Board of Education</v>
      </c>
    </row>
    <row r="18" spans="1:4" x14ac:dyDescent="0.2">
      <c r="A18" s="48" t="s">
        <v>115</v>
      </c>
      <c r="B18" s="50" t="s">
        <v>116</v>
      </c>
      <c r="D18" t="str">
        <v>Bulloch County Board of Education</v>
      </c>
    </row>
    <row r="19" spans="1:4" x14ac:dyDescent="0.2">
      <c r="A19" s="46" t="s">
        <v>357</v>
      </c>
      <c r="B19" s="47" t="s">
        <v>358</v>
      </c>
      <c r="D19" t="str">
        <v>Burke County Board of Education</v>
      </c>
    </row>
    <row r="20" spans="1:4" x14ac:dyDescent="0.2">
      <c r="A20" s="48" t="s">
        <v>405</v>
      </c>
      <c r="B20" s="50" t="s">
        <v>406</v>
      </c>
      <c r="D20" t="str">
        <v>Butts County Board of Education</v>
      </c>
    </row>
    <row r="21" spans="1:4" x14ac:dyDescent="0.2">
      <c r="A21" s="46" t="s">
        <v>272</v>
      </c>
      <c r="B21" s="47" t="s">
        <v>273</v>
      </c>
      <c r="D21" t="str">
        <v>Calhoun County Board of Education</v>
      </c>
    </row>
    <row r="22" spans="1:4" x14ac:dyDescent="0.2">
      <c r="A22" s="48" t="s">
        <v>407</v>
      </c>
      <c r="B22" s="50" t="s">
        <v>408</v>
      </c>
      <c r="D22" t="str">
        <v>Camden County Board of Education</v>
      </c>
    </row>
    <row r="23" spans="1:4" x14ac:dyDescent="0.2">
      <c r="A23" s="46" t="s">
        <v>244</v>
      </c>
      <c r="B23" s="47" t="s">
        <v>245</v>
      </c>
      <c r="D23" t="str">
        <v>Candler County Board of Education</v>
      </c>
    </row>
    <row r="24" spans="1:4" x14ac:dyDescent="0.2">
      <c r="A24" s="48" t="s">
        <v>353</v>
      </c>
      <c r="B24" s="50" t="s">
        <v>354</v>
      </c>
      <c r="D24" t="str">
        <v>Carroll County Board of Education</v>
      </c>
    </row>
    <row r="25" spans="1:4" x14ac:dyDescent="0.2">
      <c r="A25" s="46" t="s">
        <v>127</v>
      </c>
      <c r="B25" s="47" t="s">
        <v>128</v>
      </c>
      <c r="D25" t="str">
        <v>Catoosa County Board of Education</v>
      </c>
    </row>
    <row r="26" spans="1:4" x14ac:dyDescent="0.2">
      <c r="A26" s="48" t="s">
        <v>335</v>
      </c>
      <c r="B26" s="50" t="s">
        <v>336</v>
      </c>
      <c r="D26" t="str">
        <v>Central Savannah River Area R.E.S.A.</v>
      </c>
    </row>
    <row r="27" spans="1:4" x14ac:dyDescent="0.2">
      <c r="A27" s="46" t="s">
        <v>217</v>
      </c>
      <c r="B27" s="47" t="s">
        <v>218</v>
      </c>
      <c r="D27" t="str">
        <v>Central Savannah River R.E.S.A.</v>
      </c>
    </row>
    <row r="28" spans="1:4" x14ac:dyDescent="0.2">
      <c r="A28" s="48" t="s">
        <v>431</v>
      </c>
      <c r="B28" s="50" t="s">
        <v>432</v>
      </c>
      <c r="D28" t="str">
        <v>Charlton County Board of Education</v>
      </c>
    </row>
    <row r="29" spans="1:4" x14ac:dyDescent="0.2">
      <c r="A29" s="46" t="s">
        <v>351</v>
      </c>
      <c r="B29" s="47" t="s">
        <v>352</v>
      </c>
      <c r="D29" t="str">
        <v>Chattahoochee County Board of Education</v>
      </c>
    </row>
    <row r="30" spans="1:4" x14ac:dyDescent="0.2">
      <c r="A30" s="48" t="s">
        <v>85</v>
      </c>
      <c r="B30" s="50" t="s">
        <v>86</v>
      </c>
      <c r="D30" t="str">
        <v>Chattahoochee Flint R.E.S.A.</v>
      </c>
    </row>
    <row r="31" spans="1:4" x14ac:dyDescent="0.2">
      <c r="A31" s="46" t="s">
        <v>219</v>
      </c>
      <c r="B31" s="47" t="s">
        <v>220</v>
      </c>
      <c r="D31" t="str">
        <v>Chattooga County Board of Education</v>
      </c>
    </row>
    <row r="32" spans="1:4" x14ac:dyDescent="0.2">
      <c r="A32" s="48" t="s">
        <v>141</v>
      </c>
      <c r="B32" s="50" t="s">
        <v>142</v>
      </c>
      <c r="D32" t="str">
        <v>Cherokee County Board of Education</v>
      </c>
    </row>
    <row r="33" spans="1:4" x14ac:dyDescent="0.2">
      <c r="A33" s="46" t="s">
        <v>270</v>
      </c>
      <c r="B33" s="47" t="s">
        <v>271</v>
      </c>
      <c r="D33" t="str">
        <v>City of Bremen Board of Education</v>
      </c>
    </row>
    <row r="34" spans="1:4" x14ac:dyDescent="0.2">
      <c r="A34" s="48" t="s">
        <v>238</v>
      </c>
      <c r="B34" s="50" t="s">
        <v>239</v>
      </c>
      <c r="D34" t="str">
        <v>City of Buford Board of Education</v>
      </c>
    </row>
    <row r="35" spans="1:4" x14ac:dyDescent="0.2">
      <c r="A35" s="46" t="s">
        <v>240</v>
      </c>
      <c r="B35" s="47" t="s">
        <v>241</v>
      </c>
      <c r="D35" t="str">
        <v>City of Calhoun Board of Education</v>
      </c>
    </row>
    <row r="36" spans="1:4" x14ac:dyDescent="0.2">
      <c r="A36" s="48" t="s">
        <v>187</v>
      </c>
      <c r="B36" s="50" t="s">
        <v>188</v>
      </c>
      <c r="D36" t="str">
        <v>City of Carrollton Board of Education</v>
      </c>
    </row>
    <row r="37" spans="1:4" x14ac:dyDescent="0.2">
      <c r="A37" s="46" t="s">
        <v>301</v>
      </c>
      <c r="B37" s="47" t="s">
        <v>302</v>
      </c>
      <c r="D37" t="str">
        <v>City of Cartersville Board of Education</v>
      </c>
    </row>
    <row r="38" spans="1:4" x14ac:dyDescent="0.2">
      <c r="A38" s="48" t="s">
        <v>111</v>
      </c>
      <c r="B38" s="50" t="s">
        <v>112</v>
      </c>
      <c r="D38" t="str">
        <v>City of Chickamauga Board of Education</v>
      </c>
    </row>
    <row r="39" spans="1:4" x14ac:dyDescent="0.2">
      <c r="A39" s="46" t="s">
        <v>399</v>
      </c>
      <c r="B39" s="47" t="s">
        <v>400</v>
      </c>
      <c r="D39" t="str">
        <v>City of Commerce Board of Education</v>
      </c>
    </row>
    <row r="40" spans="1:4" x14ac:dyDescent="0.2">
      <c r="A40" s="48" t="s">
        <v>229</v>
      </c>
      <c r="B40" s="50" t="s">
        <v>230</v>
      </c>
      <c r="D40" t="str">
        <v>City of Dalton Board of Education</v>
      </c>
    </row>
    <row r="41" spans="1:4" x14ac:dyDescent="0.2">
      <c r="A41" s="46" t="s">
        <v>367</v>
      </c>
      <c r="B41" s="47" t="s">
        <v>368</v>
      </c>
      <c r="D41" t="str">
        <v>City of Decatur Board of Education</v>
      </c>
    </row>
    <row r="42" spans="1:4" x14ac:dyDescent="0.2">
      <c r="A42" s="48" t="s">
        <v>445</v>
      </c>
      <c r="B42" s="50" t="s">
        <v>446</v>
      </c>
      <c r="D42" t="str">
        <v>City of Dublin Board of Education</v>
      </c>
    </row>
    <row r="43" spans="1:4" x14ac:dyDescent="0.2">
      <c r="A43" s="46" t="s">
        <v>205</v>
      </c>
      <c r="B43" s="47" t="s">
        <v>206</v>
      </c>
      <c r="D43" t="str">
        <v>City of Gainesville Board of Education</v>
      </c>
    </row>
    <row r="44" spans="1:4" x14ac:dyDescent="0.2">
      <c r="A44" s="48" t="s">
        <v>131</v>
      </c>
      <c r="B44" s="50" t="s">
        <v>132</v>
      </c>
      <c r="D44" t="str">
        <v>City of Jefferson Board of Education</v>
      </c>
    </row>
    <row r="45" spans="1:4" x14ac:dyDescent="0.2">
      <c r="A45" s="46" t="s">
        <v>409</v>
      </c>
      <c r="B45" s="47" t="s">
        <v>410</v>
      </c>
      <c r="D45" t="str">
        <v>City of Marietta Board of Education</v>
      </c>
    </row>
    <row r="46" spans="1:4" x14ac:dyDescent="0.2">
      <c r="A46" s="48" t="s">
        <v>103</v>
      </c>
      <c r="B46" s="50" t="s">
        <v>104</v>
      </c>
      <c r="D46" t="str">
        <v>City of Pelham Board of Education</v>
      </c>
    </row>
    <row r="47" spans="1:4" x14ac:dyDescent="0.2">
      <c r="A47" s="46" t="s">
        <v>75</v>
      </c>
      <c r="B47" s="47" t="s">
        <v>76</v>
      </c>
      <c r="D47" t="str">
        <v>City of Rome Board of Education</v>
      </c>
    </row>
    <row r="48" spans="1:4" x14ac:dyDescent="0.2">
      <c r="A48" s="48" t="s">
        <v>227</v>
      </c>
      <c r="B48" s="50" t="s">
        <v>228</v>
      </c>
      <c r="D48" t="str">
        <v>City of Social Circle Board of Education</v>
      </c>
    </row>
    <row r="49" spans="1:4" x14ac:dyDescent="0.2">
      <c r="A49" s="46" t="s">
        <v>145</v>
      </c>
      <c r="B49" s="47" t="s">
        <v>146</v>
      </c>
      <c r="D49" t="str">
        <v>City of Thomasville Board of Education</v>
      </c>
    </row>
    <row r="50" spans="1:4" x14ac:dyDescent="0.2">
      <c r="A50" s="48" t="s">
        <v>385</v>
      </c>
      <c r="B50" s="50" t="s">
        <v>386</v>
      </c>
      <c r="D50" t="str">
        <v>City of Trion Board of Education</v>
      </c>
    </row>
    <row r="51" spans="1:4" x14ac:dyDescent="0.2">
      <c r="A51" s="46" t="s">
        <v>95</v>
      </c>
      <c r="B51" s="47" t="s">
        <v>96</v>
      </c>
      <c r="D51" t="str">
        <v>City of Valdosta Board of Education</v>
      </c>
    </row>
    <row r="52" spans="1:4" x14ac:dyDescent="0.2">
      <c r="A52" s="48" t="s">
        <v>274</v>
      </c>
      <c r="B52" s="50" t="s">
        <v>275</v>
      </c>
      <c r="D52" t="str">
        <v>City of Vidalia Board of Education</v>
      </c>
    </row>
    <row r="53" spans="1:4" x14ac:dyDescent="0.2">
      <c r="A53" s="46" t="s">
        <v>278</v>
      </c>
      <c r="B53" s="47" t="s">
        <v>279</v>
      </c>
      <c r="D53" t="str">
        <v>Clarke County Board of Education</v>
      </c>
    </row>
    <row r="54" spans="1:4" x14ac:dyDescent="0.2">
      <c r="A54" s="48" t="s">
        <v>391</v>
      </c>
      <c r="B54" s="50" t="s">
        <v>392</v>
      </c>
      <c r="D54" t="str">
        <v>CLAY COUNTY BOARD OF EDUCATION</v>
      </c>
    </row>
    <row r="55" spans="1:4" x14ac:dyDescent="0.2">
      <c r="A55" s="46" t="s">
        <v>433</v>
      </c>
      <c r="B55" s="47" t="s">
        <v>434</v>
      </c>
      <c r="D55" t="str">
        <v>Clayton County Board of Education</v>
      </c>
    </row>
    <row r="56" spans="1:4" x14ac:dyDescent="0.2">
      <c r="A56" s="48" t="s">
        <v>119</v>
      </c>
      <c r="B56" s="50" t="s">
        <v>120</v>
      </c>
      <c r="D56" t="str">
        <v>Clinch County Board of Education</v>
      </c>
    </row>
    <row r="57" spans="1:4" x14ac:dyDescent="0.2">
      <c r="A57" s="46" t="s">
        <v>365</v>
      </c>
      <c r="B57" s="47" t="s">
        <v>366</v>
      </c>
      <c r="D57" t="str">
        <v>Coastal Plains R.E.S.A.</v>
      </c>
    </row>
    <row r="58" spans="1:4" x14ac:dyDescent="0.2">
      <c r="A58" s="48" t="s">
        <v>449</v>
      </c>
      <c r="B58" s="50" t="s">
        <v>450</v>
      </c>
      <c r="D58" t="str">
        <v>Cobb County School District</v>
      </c>
    </row>
    <row r="59" spans="1:4" x14ac:dyDescent="0.2">
      <c r="A59" s="46" t="s">
        <v>401</v>
      </c>
      <c r="B59" s="47" t="s">
        <v>402</v>
      </c>
      <c r="D59" t="str">
        <v>Coffee County Board of Education</v>
      </c>
    </row>
    <row r="60" spans="1:4" x14ac:dyDescent="0.2">
      <c r="A60" s="48" t="s">
        <v>254</v>
      </c>
      <c r="B60" s="50" t="s">
        <v>255</v>
      </c>
      <c r="D60" t="str">
        <v>Colquitt County Board of Education</v>
      </c>
    </row>
    <row r="61" spans="1:4" x14ac:dyDescent="0.2">
      <c r="A61" s="46" t="s">
        <v>375</v>
      </c>
      <c r="B61" s="47" t="s">
        <v>376</v>
      </c>
      <c r="D61" t="str">
        <v>Columbia County Board of Education</v>
      </c>
    </row>
    <row r="62" spans="1:4" x14ac:dyDescent="0.2">
      <c r="A62" s="48" t="s">
        <v>256</v>
      </c>
      <c r="B62" s="50" t="s">
        <v>257</v>
      </c>
      <c r="D62" t="str">
        <v>Cook County Board of Education</v>
      </c>
    </row>
    <row r="63" spans="1:4" x14ac:dyDescent="0.2">
      <c r="A63" s="46" t="s">
        <v>455</v>
      </c>
      <c r="B63" s="47" t="s">
        <v>456</v>
      </c>
      <c r="D63" t="str">
        <v>Coweta County Board of Education</v>
      </c>
    </row>
    <row r="64" spans="1:4" x14ac:dyDescent="0.2">
      <c r="A64" s="48" t="s">
        <v>381</v>
      </c>
      <c r="B64" s="50" t="s">
        <v>382</v>
      </c>
      <c r="D64" t="str">
        <v>Crawford County Board of Education</v>
      </c>
    </row>
    <row r="65" spans="1:4" x14ac:dyDescent="0.2">
      <c r="A65" s="46" t="s">
        <v>207</v>
      </c>
      <c r="B65" s="47" t="s">
        <v>208</v>
      </c>
      <c r="D65" t="str">
        <v>Crisp County Board of Education</v>
      </c>
    </row>
    <row r="66" spans="1:4" x14ac:dyDescent="0.2">
      <c r="A66" s="48" t="s">
        <v>242</v>
      </c>
      <c r="B66" s="50" t="s">
        <v>243</v>
      </c>
      <c r="D66" t="str">
        <v>Dade County Board of Education</v>
      </c>
    </row>
    <row r="67" spans="1:4" x14ac:dyDescent="0.2">
      <c r="A67" s="46" t="s">
        <v>266</v>
      </c>
      <c r="B67" s="47" t="s">
        <v>267</v>
      </c>
      <c r="D67" t="str">
        <v>Dawson County Board of Education</v>
      </c>
    </row>
    <row r="68" spans="1:4" x14ac:dyDescent="0.2">
      <c r="A68" s="48" t="s">
        <v>464</v>
      </c>
      <c r="B68" s="50" t="s">
        <v>465</v>
      </c>
      <c r="D68" t="str">
        <v>Decatur County Board of Education</v>
      </c>
    </row>
    <row r="69" spans="1:4" x14ac:dyDescent="0.2">
      <c r="A69" s="46" t="s">
        <v>107</v>
      </c>
      <c r="B69" s="47" t="s">
        <v>108</v>
      </c>
      <c r="D69" t="str">
        <v>Dekalb County Board of Education</v>
      </c>
    </row>
    <row r="70" spans="1:4" x14ac:dyDescent="0.2">
      <c r="A70" s="48" t="s">
        <v>423</v>
      </c>
      <c r="B70" s="50" t="s">
        <v>424</v>
      </c>
      <c r="D70" t="str">
        <v>Dodge County Board of Education</v>
      </c>
    </row>
    <row r="71" spans="1:4" x14ac:dyDescent="0.2">
      <c r="A71" s="46" t="s">
        <v>93</v>
      </c>
      <c r="B71" s="47" t="s">
        <v>94</v>
      </c>
      <c r="D71" t="str">
        <v>Dooly County Board of Education</v>
      </c>
    </row>
    <row r="72" spans="1:4" x14ac:dyDescent="0.2">
      <c r="A72" s="48" t="s">
        <v>314</v>
      </c>
      <c r="B72" s="50" t="s">
        <v>315</v>
      </c>
      <c r="D72" t="str">
        <v>Dougherty County Board of Education</v>
      </c>
    </row>
    <row r="73" spans="1:4" x14ac:dyDescent="0.2">
      <c r="A73" s="46" t="s">
        <v>195</v>
      </c>
      <c r="B73" s="47" t="s">
        <v>196</v>
      </c>
      <c r="D73" t="str">
        <v>Douglas County Board of Education</v>
      </c>
    </row>
    <row r="74" spans="1:4" x14ac:dyDescent="0.2">
      <c r="A74" s="48" t="s">
        <v>113</v>
      </c>
      <c r="B74" s="50" t="s">
        <v>114</v>
      </c>
      <c r="D74" t="str">
        <v>Early County Board of Education</v>
      </c>
    </row>
    <row r="75" spans="1:4" x14ac:dyDescent="0.2">
      <c r="A75" s="46" t="s">
        <v>427</v>
      </c>
      <c r="B75" s="47" t="s">
        <v>428</v>
      </c>
      <c r="D75" t="str">
        <v>Echols County Board of Education</v>
      </c>
    </row>
    <row r="76" spans="1:4" x14ac:dyDescent="0.2">
      <c r="A76" s="48" t="s">
        <v>264</v>
      </c>
      <c r="B76" s="50" t="s">
        <v>265</v>
      </c>
      <c r="D76" t="str">
        <v>Effingham County Board of Education</v>
      </c>
    </row>
    <row r="77" spans="1:4" x14ac:dyDescent="0.2">
      <c r="A77" s="46" t="s">
        <v>223</v>
      </c>
      <c r="B77" s="47" t="s">
        <v>224</v>
      </c>
      <c r="D77" t="str">
        <v>Elbert County Board of Education</v>
      </c>
    </row>
    <row r="78" spans="1:4" x14ac:dyDescent="0.2">
      <c r="A78" s="48" t="s">
        <v>316</v>
      </c>
      <c r="B78" s="50" t="s">
        <v>317</v>
      </c>
      <c r="D78" t="str">
        <v>Emanuel County Board of Education</v>
      </c>
    </row>
    <row r="79" spans="1:4" x14ac:dyDescent="0.2">
      <c r="A79" s="46" t="s">
        <v>421</v>
      </c>
      <c r="B79" s="47" t="s">
        <v>422</v>
      </c>
      <c r="D79" t="str">
        <v>Evans County Board of Education</v>
      </c>
    </row>
    <row r="80" spans="1:4" x14ac:dyDescent="0.2">
      <c r="A80" s="48" t="s">
        <v>185</v>
      </c>
      <c r="B80" s="50" t="s">
        <v>186</v>
      </c>
      <c r="D80" t="str">
        <v>Fannin County Board of Education</v>
      </c>
    </row>
    <row r="81" spans="1:4" x14ac:dyDescent="0.2">
      <c r="A81" s="46" t="s">
        <v>246</v>
      </c>
      <c r="B81" s="47" t="s">
        <v>247</v>
      </c>
      <c r="D81" t="str">
        <v>Fayette County Board of Education</v>
      </c>
    </row>
    <row r="82" spans="1:4" x14ac:dyDescent="0.2">
      <c r="A82" s="48" t="s">
        <v>415</v>
      </c>
      <c r="B82" s="50" t="s">
        <v>416</v>
      </c>
      <c r="D82" t="str">
        <v>First District R.E.S.A.</v>
      </c>
    </row>
    <row r="83" spans="1:4" x14ac:dyDescent="0.2">
      <c r="A83" s="46" t="s">
        <v>373</v>
      </c>
      <c r="B83" s="47" t="s">
        <v>374</v>
      </c>
      <c r="D83" t="str">
        <v>Floyd County Board of Education</v>
      </c>
    </row>
    <row r="84" spans="1:4" x14ac:dyDescent="0.2">
      <c r="A84" s="48" t="s">
        <v>429</v>
      </c>
      <c r="B84" s="50" t="s">
        <v>430</v>
      </c>
      <c r="D84" t="str">
        <v>Forsyth County Board of Education</v>
      </c>
    </row>
    <row r="85" spans="1:4" x14ac:dyDescent="0.2">
      <c r="A85" s="46" t="s">
        <v>183</v>
      </c>
      <c r="B85" s="47" t="s">
        <v>184</v>
      </c>
      <c r="D85" t="str">
        <v>Franklin County Board of Education</v>
      </c>
    </row>
    <row r="86" spans="1:4" x14ac:dyDescent="0.2">
      <c r="A86" s="48" t="s">
        <v>441</v>
      </c>
      <c r="B86" s="50" t="s">
        <v>442</v>
      </c>
      <c r="D86" t="str">
        <v>Fulton County Board of Education</v>
      </c>
    </row>
    <row r="87" spans="1:4" x14ac:dyDescent="0.2">
      <c r="A87" s="46" t="s">
        <v>167</v>
      </c>
      <c r="B87" s="47" t="s">
        <v>168</v>
      </c>
      <c r="D87" t="str">
        <v>Gilmer County Board of Education</v>
      </c>
    </row>
    <row r="88" spans="1:4" x14ac:dyDescent="0.2">
      <c r="A88" s="48" t="s">
        <v>299</v>
      </c>
      <c r="B88" s="50" t="s">
        <v>300</v>
      </c>
      <c r="D88" t="str">
        <v>Glascock County Board of Education</v>
      </c>
    </row>
    <row r="89" spans="1:4" x14ac:dyDescent="0.2">
      <c r="A89" s="46" t="s">
        <v>453</v>
      </c>
      <c r="B89" s="47" t="s">
        <v>454</v>
      </c>
      <c r="D89" t="str">
        <v>Glynn County Board of Education</v>
      </c>
    </row>
    <row r="90" spans="1:4" x14ac:dyDescent="0.2">
      <c r="A90" s="48" t="s">
        <v>211</v>
      </c>
      <c r="B90" s="50" t="s">
        <v>212</v>
      </c>
      <c r="D90" t="str">
        <v>Gordon County Board of Education</v>
      </c>
    </row>
    <row r="91" spans="1:4" x14ac:dyDescent="0.2">
      <c r="A91" s="46" t="s">
        <v>466</v>
      </c>
      <c r="B91" s="47" t="s">
        <v>467</v>
      </c>
      <c r="D91" t="str">
        <v>Grady County Board of Education</v>
      </c>
    </row>
    <row r="92" spans="1:4" x14ac:dyDescent="0.2">
      <c r="A92" s="48" t="s">
        <v>258</v>
      </c>
      <c r="B92" s="50" t="s">
        <v>259</v>
      </c>
      <c r="D92" t="str">
        <v>Greene County Board of Education</v>
      </c>
    </row>
    <row r="93" spans="1:4" x14ac:dyDescent="0.2">
      <c r="A93" s="46" t="s">
        <v>413</v>
      </c>
      <c r="B93" s="47" t="s">
        <v>414</v>
      </c>
      <c r="D93" t="str">
        <v>Griffin - Spalding County Board of Education</v>
      </c>
    </row>
    <row r="94" spans="1:4" x14ac:dyDescent="0.2">
      <c r="A94" s="48" t="s">
        <v>147</v>
      </c>
      <c r="B94" s="50" t="s">
        <v>148</v>
      </c>
      <c r="D94" t="str">
        <v>Griffin R.E.S.A.</v>
      </c>
    </row>
    <row r="95" spans="1:4" x14ac:dyDescent="0.2">
      <c r="A95" s="46" t="s">
        <v>147</v>
      </c>
      <c r="B95" s="47" t="s">
        <v>233</v>
      </c>
      <c r="D95" t="str">
        <v>Gwinnett County Board of Education</v>
      </c>
    </row>
    <row r="96" spans="1:4" x14ac:dyDescent="0.2">
      <c r="A96" s="48" t="s">
        <v>417</v>
      </c>
      <c r="B96" s="50" t="s">
        <v>418</v>
      </c>
      <c r="D96" t="str">
        <v>Habersham County Board of Education</v>
      </c>
    </row>
    <row r="97" spans="1:4" x14ac:dyDescent="0.2">
      <c r="A97" s="46" t="s">
        <v>322</v>
      </c>
      <c r="B97" s="47" t="s">
        <v>323</v>
      </c>
      <c r="D97" t="str">
        <v>Hall County Board of Education</v>
      </c>
    </row>
    <row r="98" spans="1:4" x14ac:dyDescent="0.2">
      <c r="A98" s="48" t="s">
        <v>77</v>
      </c>
      <c r="B98" s="50" t="s">
        <v>78</v>
      </c>
      <c r="D98" t="str">
        <v>Hancock County Board of Education</v>
      </c>
    </row>
    <row r="99" spans="1:4" x14ac:dyDescent="0.2">
      <c r="A99" s="46" t="s">
        <v>377</v>
      </c>
      <c r="B99" s="47" t="s">
        <v>378</v>
      </c>
      <c r="D99" t="str">
        <v>Haralson County Board of Education</v>
      </c>
    </row>
    <row r="100" spans="1:4" x14ac:dyDescent="0.2">
      <c r="A100" s="48" t="s">
        <v>293</v>
      </c>
      <c r="B100" s="50" t="s">
        <v>294</v>
      </c>
      <c r="D100" t="str">
        <v>Harris County Board of Education</v>
      </c>
    </row>
    <row r="101" spans="1:4" x14ac:dyDescent="0.2">
      <c r="A101" s="46" t="s">
        <v>349</v>
      </c>
      <c r="B101" s="47" t="s">
        <v>350</v>
      </c>
      <c r="D101" t="str">
        <v>Hart County Board of Education</v>
      </c>
    </row>
    <row r="102" spans="1:4" x14ac:dyDescent="0.2">
      <c r="A102" s="48" t="s">
        <v>425</v>
      </c>
      <c r="B102" s="50" t="s">
        <v>426</v>
      </c>
      <c r="D102" t="str">
        <v>Heard County Board of Education</v>
      </c>
    </row>
    <row r="103" spans="1:4" x14ac:dyDescent="0.2">
      <c r="A103" s="46" t="s">
        <v>297</v>
      </c>
      <c r="B103" s="47" t="s">
        <v>298</v>
      </c>
      <c r="D103" t="str">
        <v>Heart of Georgia R.E.S.A.</v>
      </c>
    </row>
    <row r="104" spans="1:4" x14ac:dyDescent="0.2">
      <c r="A104" s="48" t="s">
        <v>159</v>
      </c>
      <c r="B104" s="50" t="s">
        <v>160</v>
      </c>
      <c r="D104" t="str">
        <v>Henry County Board of Education</v>
      </c>
    </row>
    <row r="105" spans="1:4" x14ac:dyDescent="0.2">
      <c r="A105" s="46" t="s">
        <v>363</v>
      </c>
      <c r="B105" s="47" t="s">
        <v>364</v>
      </c>
      <c r="D105" t="str">
        <v>Houston County Board of Education</v>
      </c>
    </row>
    <row r="106" spans="1:4" x14ac:dyDescent="0.2">
      <c r="A106" s="48" t="s">
        <v>285</v>
      </c>
      <c r="B106" s="50" t="s">
        <v>286</v>
      </c>
      <c r="D106" t="str">
        <v>Irwin County Board of Education</v>
      </c>
    </row>
    <row r="107" spans="1:4" x14ac:dyDescent="0.2">
      <c r="A107" s="46" t="s">
        <v>470</v>
      </c>
      <c r="B107" s="47" t="s">
        <v>471</v>
      </c>
      <c r="D107" t="str">
        <v>Jackson County Board of Education</v>
      </c>
    </row>
    <row r="108" spans="1:4" x14ac:dyDescent="0.2">
      <c r="A108" s="48" t="s">
        <v>307</v>
      </c>
      <c r="B108" s="50" t="s">
        <v>308</v>
      </c>
      <c r="D108" t="str">
        <v>Jasper County Board of Education</v>
      </c>
    </row>
    <row r="109" spans="1:4" x14ac:dyDescent="0.2">
      <c r="A109" s="46" t="s">
        <v>369</v>
      </c>
      <c r="B109" s="47" t="s">
        <v>370</v>
      </c>
      <c r="D109" t="str">
        <v>Jeff Davis County Board of Education</v>
      </c>
    </row>
    <row r="110" spans="1:4" x14ac:dyDescent="0.2">
      <c r="A110" s="48" t="s">
        <v>201</v>
      </c>
      <c r="B110" s="50" t="s">
        <v>202</v>
      </c>
      <c r="D110" t="str">
        <v>Jefferson County Board of Education</v>
      </c>
    </row>
    <row r="111" spans="1:4" x14ac:dyDescent="0.2">
      <c r="A111" s="46" t="s">
        <v>99</v>
      </c>
      <c r="B111" s="47" t="s">
        <v>100</v>
      </c>
      <c r="D111" t="str">
        <v>Jenkins County Board of Education</v>
      </c>
    </row>
    <row r="112" spans="1:4" x14ac:dyDescent="0.2">
      <c r="A112" s="48" t="s">
        <v>236</v>
      </c>
      <c r="B112" s="50" t="s">
        <v>237</v>
      </c>
      <c r="D112" t="str">
        <v>Johnson County Board of Education</v>
      </c>
    </row>
    <row r="113" spans="1:4" x14ac:dyDescent="0.2">
      <c r="A113" s="46" t="s">
        <v>181</v>
      </c>
      <c r="B113" s="47" t="s">
        <v>182</v>
      </c>
      <c r="D113" t="str">
        <v>Jones County Board of Education</v>
      </c>
    </row>
    <row r="114" spans="1:4" x14ac:dyDescent="0.2">
      <c r="A114" s="48" t="s">
        <v>248</v>
      </c>
      <c r="B114" s="50" t="s">
        <v>249</v>
      </c>
      <c r="D114" t="str">
        <v>Lamar County Board of Education</v>
      </c>
    </row>
    <row r="115" spans="1:4" x14ac:dyDescent="0.2">
      <c r="A115" s="46" t="s">
        <v>468</v>
      </c>
      <c r="B115" s="47" t="s">
        <v>469</v>
      </c>
      <c r="D115" t="str">
        <v>Lanier County Board of Education</v>
      </c>
    </row>
    <row r="116" spans="1:4" x14ac:dyDescent="0.2">
      <c r="A116" s="48" t="s">
        <v>79</v>
      </c>
      <c r="B116" s="50" t="s">
        <v>80</v>
      </c>
      <c r="D116" t="str">
        <v>Laurens County Board of Education</v>
      </c>
    </row>
    <row r="117" spans="1:4" x14ac:dyDescent="0.2">
      <c r="A117" s="46" t="s">
        <v>125</v>
      </c>
      <c r="B117" s="47" t="s">
        <v>126</v>
      </c>
      <c r="D117" t="str">
        <v>Lee County Board of Education</v>
      </c>
    </row>
    <row r="118" spans="1:4" x14ac:dyDescent="0.2">
      <c r="A118" s="48" t="s">
        <v>393</v>
      </c>
      <c r="B118" s="50" t="s">
        <v>394</v>
      </c>
      <c r="D118" t="str">
        <v>Liberty County Board of Education</v>
      </c>
    </row>
    <row r="119" spans="1:4" x14ac:dyDescent="0.2">
      <c r="A119" s="46" t="s">
        <v>191</v>
      </c>
      <c r="B119" s="47" t="s">
        <v>192</v>
      </c>
      <c r="D119" t="str">
        <v>Lincoln County Board of Education</v>
      </c>
    </row>
    <row r="120" spans="1:4" x14ac:dyDescent="0.2">
      <c r="A120" s="48" t="s">
        <v>101</v>
      </c>
      <c r="B120" s="50" t="s">
        <v>102</v>
      </c>
      <c r="D120" t="str">
        <v>Long County Board of Education</v>
      </c>
    </row>
    <row r="121" spans="1:4" x14ac:dyDescent="0.2">
      <c r="A121" s="46" t="s">
        <v>331</v>
      </c>
      <c r="B121" s="47" t="s">
        <v>332</v>
      </c>
      <c r="D121" t="str">
        <v>Lowndes County Board of Education</v>
      </c>
    </row>
    <row r="122" spans="1:4" x14ac:dyDescent="0.2">
      <c r="A122" s="48" t="s">
        <v>252</v>
      </c>
      <c r="B122" s="50" t="s">
        <v>253</v>
      </c>
      <c r="D122" t="str">
        <v>Lumpkin County Board of Education</v>
      </c>
    </row>
    <row r="123" spans="1:4" x14ac:dyDescent="0.2">
      <c r="A123" s="46" t="s">
        <v>458</v>
      </c>
      <c r="B123" s="47" t="s">
        <v>459</v>
      </c>
      <c r="D123" t="str">
        <v>LUMPKIN COUNTY BOARD OF EDUCATION_x000D_</v>
      </c>
    </row>
    <row r="124" spans="1:4" x14ac:dyDescent="0.2">
      <c r="A124" s="48" t="s">
        <v>163</v>
      </c>
      <c r="B124" s="50" t="s">
        <v>164</v>
      </c>
      <c r="D124" t="str">
        <v>Macon County Board of Education</v>
      </c>
    </row>
    <row r="125" spans="1:4" x14ac:dyDescent="0.2">
      <c r="A125" s="46" t="s">
        <v>189</v>
      </c>
      <c r="B125" s="47" t="s">
        <v>190</v>
      </c>
      <c r="D125" t="str">
        <v>Madison County Board of Education</v>
      </c>
    </row>
    <row r="126" spans="1:4" x14ac:dyDescent="0.2">
      <c r="A126" s="48" t="s">
        <v>347</v>
      </c>
      <c r="B126" s="50" t="s">
        <v>348</v>
      </c>
      <c r="D126" t="str">
        <v>Marion County Board of Education</v>
      </c>
    </row>
    <row r="127" spans="1:4" x14ac:dyDescent="0.2">
      <c r="A127" s="46" t="s">
        <v>280</v>
      </c>
      <c r="B127" s="47" t="s">
        <v>281</v>
      </c>
      <c r="D127" t="str">
        <v>Mcduffie County Board of Education</v>
      </c>
    </row>
    <row r="128" spans="1:4" x14ac:dyDescent="0.2">
      <c r="A128" s="48" t="s">
        <v>411</v>
      </c>
      <c r="B128" s="50" t="s">
        <v>412</v>
      </c>
      <c r="D128" t="str">
        <v>Mcintosh County Board of Education</v>
      </c>
    </row>
    <row r="129" spans="1:4" x14ac:dyDescent="0.2">
      <c r="A129" s="46" t="s">
        <v>359</v>
      </c>
      <c r="B129" s="47" t="s">
        <v>360</v>
      </c>
      <c r="D129" t="str">
        <v>Meriwether County Board of Education</v>
      </c>
    </row>
    <row r="130" spans="1:4" x14ac:dyDescent="0.2">
      <c r="A130" s="48" t="s">
        <v>460</v>
      </c>
      <c r="B130" s="50" t="s">
        <v>461</v>
      </c>
      <c r="D130" t="str">
        <v>Metro R.E.S.A.</v>
      </c>
    </row>
    <row r="131" spans="1:4" x14ac:dyDescent="0.2">
      <c r="A131" s="46" t="s">
        <v>179</v>
      </c>
      <c r="B131" s="47" t="s">
        <v>180</v>
      </c>
      <c r="D131" t="str">
        <v>Metropolitan R.E.S.A.</v>
      </c>
    </row>
    <row r="132" spans="1:4" x14ac:dyDescent="0.2">
      <c r="A132" s="48" t="s">
        <v>262</v>
      </c>
      <c r="B132" s="50" t="s">
        <v>263</v>
      </c>
      <c r="D132" t="str">
        <v>Middle Georgia R.E.S.A.</v>
      </c>
    </row>
    <row r="133" spans="1:4" x14ac:dyDescent="0.2">
      <c r="A133" s="46" t="s">
        <v>303</v>
      </c>
      <c r="B133" s="47" t="s">
        <v>304</v>
      </c>
      <c r="D133" t="str">
        <v>Miller County Board of Education</v>
      </c>
    </row>
    <row r="134" spans="1:4" x14ac:dyDescent="0.2">
      <c r="A134" s="48" t="s">
        <v>153</v>
      </c>
      <c r="B134" s="50" t="s">
        <v>154</v>
      </c>
      <c r="D134" t="str">
        <v>Mitchell County Board of Education</v>
      </c>
    </row>
    <row r="135" spans="1:4" x14ac:dyDescent="0.2">
      <c r="A135" s="46" t="s">
        <v>193</v>
      </c>
      <c r="B135" s="47" t="s">
        <v>194</v>
      </c>
      <c r="D135" t="str">
        <v>Monroe County Board of Education</v>
      </c>
    </row>
    <row r="136" spans="1:4" x14ac:dyDescent="0.2">
      <c r="A136" s="48" t="s">
        <v>149</v>
      </c>
      <c r="B136" s="50" t="s">
        <v>150</v>
      </c>
      <c r="D136" t="str">
        <v>Montgomery County Board of Education</v>
      </c>
    </row>
    <row r="137" spans="1:4" x14ac:dyDescent="0.2">
      <c r="A137" s="46" t="s">
        <v>83</v>
      </c>
      <c r="B137" s="47" t="s">
        <v>84</v>
      </c>
      <c r="D137" t="str">
        <v>Morgan County Board of Education</v>
      </c>
    </row>
    <row r="138" spans="1:4" x14ac:dyDescent="0.2">
      <c r="A138" s="48" t="s">
        <v>318</v>
      </c>
      <c r="B138" s="50" t="s">
        <v>319</v>
      </c>
      <c r="D138" t="str">
        <v>Mountain Education Center School</v>
      </c>
    </row>
    <row r="139" spans="1:4" x14ac:dyDescent="0.2">
      <c r="A139" s="46" t="s">
        <v>97</v>
      </c>
      <c r="B139" s="47" t="s">
        <v>98</v>
      </c>
      <c r="D139" t="str">
        <v>Murray County Board of Education</v>
      </c>
    </row>
    <row r="140" spans="1:4" x14ac:dyDescent="0.2">
      <c r="A140" s="48" t="s">
        <v>283</v>
      </c>
      <c r="B140" s="50" t="s">
        <v>284</v>
      </c>
      <c r="D140" t="str">
        <v>Muscogee County Board of Education</v>
      </c>
    </row>
    <row r="141" spans="1:4" x14ac:dyDescent="0.2">
      <c r="A141" s="46" t="s">
        <v>175</v>
      </c>
      <c r="B141" s="47" t="s">
        <v>176</v>
      </c>
      <c r="D141" t="str">
        <v>Newton County Board of Education</v>
      </c>
    </row>
    <row r="142" spans="1:4" x14ac:dyDescent="0.2">
      <c r="A142" s="48" t="s">
        <v>231</v>
      </c>
      <c r="B142" s="50" t="s">
        <v>232</v>
      </c>
      <c r="D142" t="str">
        <v>North Georgia R.E.S.A.</v>
      </c>
    </row>
    <row r="143" spans="1:4" x14ac:dyDescent="0.2">
      <c r="A143" s="46" t="s">
        <v>87</v>
      </c>
      <c r="B143" s="47" t="s">
        <v>88</v>
      </c>
      <c r="D143" t="str">
        <v>Northeast Georgia R.E.S.A.</v>
      </c>
    </row>
    <row r="144" spans="1:4" x14ac:dyDescent="0.2">
      <c r="A144" s="48" t="s">
        <v>379</v>
      </c>
      <c r="B144" s="50" t="s">
        <v>380</v>
      </c>
      <c r="D144" t="str">
        <v>Northwest Georgia R.E.S.A.</v>
      </c>
    </row>
    <row r="145" spans="1:4" x14ac:dyDescent="0.2">
      <c r="A145" s="46" t="s">
        <v>151</v>
      </c>
      <c r="B145" s="47" t="s">
        <v>152</v>
      </c>
      <c r="D145" t="str">
        <v>Oconee County School District</v>
      </c>
    </row>
    <row r="146" spans="1:4" x14ac:dyDescent="0.2">
      <c r="A146" s="48" t="s">
        <v>81</v>
      </c>
      <c r="B146" s="50" t="s">
        <v>82</v>
      </c>
      <c r="D146" t="str">
        <v>Oconee R.E.S.A.</v>
      </c>
    </row>
    <row r="147" spans="1:4" x14ac:dyDescent="0.2">
      <c r="A147" s="46" t="s">
        <v>397</v>
      </c>
      <c r="B147" s="47" t="s">
        <v>398</v>
      </c>
      <c r="D147" t="str">
        <v>Oglethorpe County Board of Education</v>
      </c>
    </row>
    <row r="148" spans="1:4" x14ac:dyDescent="0.2">
      <c r="A148" s="48" t="s">
        <v>447</v>
      </c>
      <c r="B148" s="50" t="s">
        <v>448</v>
      </c>
      <c r="D148" t="str">
        <v>Okefenokee R.E.S.A.</v>
      </c>
    </row>
    <row r="149" spans="1:4" x14ac:dyDescent="0.2">
      <c r="A149" s="46" t="s">
        <v>169</v>
      </c>
      <c r="B149" s="47" t="s">
        <v>170</v>
      </c>
      <c r="D149" t="str">
        <v>Paulding County Board of Education</v>
      </c>
    </row>
    <row r="150" spans="1:4" x14ac:dyDescent="0.2">
      <c r="A150" s="48" t="s">
        <v>268</v>
      </c>
      <c r="B150" s="50" t="s">
        <v>269</v>
      </c>
      <c r="D150" t="str">
        <v>Peach County Board of Education</v>
      </c>
    </row>
    <row r="151" spans="1:4" x14ac:dyDescent="0.2">
      <c r="A151" s="46" t="s">
        <v>215</v>
      </c>
      <c r="B151" s="47" t="s">
        <v>216</v>
      </c>
      <c r="D151" t="str">
        <v>Pickens County Board of Education</v>
      </c>
    </row>
    <row r="152" spans="1:4" x14ac:dyDescent="0.2">
      <c r="A152" s="48" t="s">
        <v>137</v>
      </c>
      <c r="B152" s="50" t="s">
        <v>138</v>
      </c>
      <c r="D152" t="str">
        <v>Pierce County Board of Education</v>
      </c>
    </row>
    <row r="153" spans="1:4" x14ac:dyDescent="0.2">
      <c r="A153" s="46" t="s">
        <v>387</v>
      </c>
      <c r="B153" s="47" t="s">
        <v>388</v>
      </c>
      <c r="D153" t="str">
        <v>Pike County Board of Education</v>
      </c>
    </row>
    <row r="154" spans="1:4" x14ac:dyDescent="0.2">
      <c r="A154" s="48" t="s">
        <v>309</v>
      </c>
      <c r="B154" s="50" t="s">
        <v>310</v>
      </c>
      <c r="D154" t="str">
        <v>Pioneer R.E.S.A.</v>
      </c>
    </row>
    <row r="155" spans="1:4" x14ac:dyDescent="0.2">
      <c r="A155" s="46" t="s">
        <v>199</v>
      </c>
      <c r="B155" s="47" t="s">
        <v>200</v>
      </c>
      <c r="D155" t="str">
        <v>Polk School District</v>
      </c>
    </row>
    <row r="156" spans="1:4" x14ac:dyDescent="0.2">
      <c r="A156" s="48" t="s">
        <v>305</v>
      </c>
      <c r="B156" s="50" t="s">
        <v>306</v>
      </c>
      <c r="D156" t="str">
        <v>Pulaski County Board of Education</v>
      </c>
    </row>
    <row r="157" spans="1:4" x14ac:dyDescent="0.2">
      <c r="A157" s="46" t="s">
        <v>451</v>
      </c>
      <c r="B157" s="47" t="s">
        <v>452</v>
      </c>
      <c r="D157" t="str">
        <v>Putnam County Board of Education</v>
      </c>
    </row>
    <row r="158" spans="1:4" x14ac:dyDescent="0.2">
      <c r="A158" s="48" t="s">
        <v>324</v>
      </c>
      <c r="B158" s="50" t="s">
        <v>325</v>
      </c>
      <c r="D158" t="str">
        <v>Quitman County Board of Education</v>
      </c>
    </row>
    <row r="159" spans="1:4" x14ac:dyDescent="0.2">
      <c r="A159" s="46" t="s">
        <v>221</v>
      </c>
      <c r="B159" s="47" t="s">
        <v>222</v>
      </c>
      <c r="D159" t="str">
        <v>Rabun County Board of Education</v>
      </c>
    </row>
    <row r="160" spans="1:4" x14ac:dyDescent="0.2">
      <c r="A160" s="48" t="s">
        <v>135</v>
      </c>
      <c r="B160" s="50" t="s">
        <v>136</v>
      </c>
      <c r="D160" t="str">
        <v>Randolph County Board of Education</v>
      </c>
    </row>
    <row r="161" spans="1:4" x14ac:dyDescent="0.2">
      <c r="A161" s="46" t="s">
        <v>328</v>
      </c>
      <c r="B161" s="47" t="s">
        <v>329</v>
      </c>
      <c r="D161" t="str">
        <v>Richmond County Board of Education</v>
      </c>
    </row>
    <row r="162" spans="1:4" x14ac:dyDescent="0.2">
      <c r="A162" s="48" t="s">
        <v>312</v>
      </c>
      <c r="B162" s="50" t="s">
        <v>313</v>
      </c>
      <c r="D162" t="str">
        <v>Rockdale County Board of Education</v>
      </c>
    </row>
    <row r="163" spans="1:4" x14ac:dyDescent="0.2">
      <c r="A163" s="46" t="s">
        <v>437</v>
      </c>
      <c r="B163" s="47" t="s">
        <v>438</v>
      </c>
      <c r="D163" t="str">
        <v>Savannah-Chatham County Board of Education</v>
      </c>
    </row>
    <row r="164" spans="1:4" x14ac:dyDescent="0.2">
      <c r="A164" s="48" t="s">
        <v>123</v>
      </c>
      <c r="B164" s="50" t="s">
        <v>124</v>
      </c>
      <c r="D164" t="str">
        <v>Schley County Board of Education</v>
      </c>
    </row>
    <row r="165" spans="1:4" x14ac:dyDescent="0.2">
      <c r="A165" s="46" t="s">
        <v>361</v>
      </c>
      <c r="B165" s="47" t="s">
        <v>362</v>
      </c>
      <c r="D165" t="str">
        <v>Screven County Board of Education</v>
      </c>
    </row>
    <row r="166" spans="1:4" x14ac:dyDescent="0.2">
      <c r="A166" s="48" t="s">
        <v>109</v>
      </c>
      <c r="B166" s="50" t="s">
        <v>110</v>
      </c>
      <c r="D166" t="str">
        <v>Seminole County Board of Education</v>
      </c>
    </row>
    <row r="167" spans="1:4" x14ac:dyDescent="0.2">
      <c r="A167" s="46" t="s">
        <v>435</v>
      </c>
      <c r="B167" s="47" t="s">
        <v>436</v>
      </c>
      <c r="D167" t="str">
        <v>Southwest Georgia R.E.S.A.</v>
      </c>
    </row>
    <row r="168" spans="1:4" x14ac:dyDescent="0.2">
      <c r="A168" s="48" t="s">
        <v>225</v>
      </c>
      <c r="B168" s="50" t="s">
        <v>226</v>
      </c>
      <c r="D168" t="str">
        <v>Stephens County Board of Education</v>
      </c>
    </row>
    <row r="169" spans="1:4" x14ac:dyDescent="0.2">
      <c r="A169" s="46" t="s">
        <v>337</v>
      </c>
      <c r="B169" s="47" t="s">
        <v>338</v>
      </c>
      <c r="D169" t="str">
        <v>Stewart County Board of Education</v>
      </c>
    </row>
    <row r="170" spans="1:4" x14ac:dyDescent="0.2">
      <c r="A170" s="48" t="s">
        <v>276</v>
      </c>
      <c r="B170" s="50" t="s">
        <v>277</v>
      </c>
      <c r="D170" t="str">
        <v>Sumter County Board of Education</v>
      </c>
    </row>
    <row r="171" spans="1:4" x14ac:dyDescent="0.2">
      <c r="A171" s="46" t="s">
        <v>234</v>
      </c>
      <c r="B171" s="47" t="s">
        <v>235</v>
      </c>
      <c r="D171" t="str">
        <v>Talbot County Board of Education</v>
      </c>
    </row>
    <row r="172" spans="1:4" x14ac:dyDescent="0.2">
      <c r="A172" s="48" t="s">
        <v>91</v>
      </c>
      <c r="B172" s="50" t="s">
        <v>92</v>
      </c>
      <c r="D172" t="str">
        <v>Taliaferro County Board of Education</v>
      </c>
    </row>
    <row r="173" spans="1:4" x14ac:dyDescent="0.2">
      <c r="A173" s="46" t="s">
        <v>291</v>
      </c>
      <c r="B173" s="47" t="s">
        <v>292</v>
      </c>
      <c r="D173" t="str">
        <v>Tattnall County Board of Education</v>
      </c>
    </row>
    <row r="174" spans="1:4" x14ac:dyDescent="0.2">
      <c r="A174" s="48" t="s">
        <v>341</v>
      </c>
      <c r="B174" s="50" t="s">
        <v>342</v>
      </c>
      <c r="D174" t="str">
        <v>Taylor County Board of Education</v>
      </c>
    </row>
    <row r="175" spans="1:4" x14ac:dyDescent="0.2">
      <c r="A175" s="46" t="s">
        <v>295</v>
      </c>
      <c r="B175" s="47" t="s">
        <v>296</v>
      </c>
      <c r="D175" t="str">
        <v>Telfair County Board of Education</v>
      </c>
    </row>
    <row r="176" spans="1:4" x14ac:dyDescent="0.2">
      <c r="A176" s="48" t="s">
        <v>197</v>
      </c>
      <c r="B176" s="50" t="s">
        <v>198</v>
      </c>
      <c r="D176" t="str">
        <v>Terrell County Board of Education</v>
      </c>
    </row>
    <row r="177" spans="1:4" x14ac:dyDescent="0.2">
      <c r="A177" s="46" t="s">
        <v>129</v>
      </c>
      <c r="B177" s="47" t="s">
        <v>130</v>
      </c>
      <c r="D177" t="str">
        <v>Thomas County Board of Education</v>
      </c>
    </row>
    <row r="178" spans="1:4" x14ac:dyDescent="0.2">
      <c r="A178" s="48" t="s">
        <v>139</v>
      </c>
      <c r="B178" s="50" t="s">
        <v>140</v>
      </c>
      <c r="D178" t="str">
        <v>Thomaston - Upson County Board of Education</v>
      </c>
    </row>
    <row r="179" spans="1:4" x14ac:dyDescent="0.2">
      <c r="A179" s="46" t="s">
        <v>339</v>
      </c>
      <c r="B179" s="47" t="s">
        <v>340</v>
      </c>
      <c r="D179" t="str">
        <v>Tift County Board of Education</v>
      </c>
    </row>
    <row r="180" spans="1:4" x14ac:dyDescent="0.2">
      <c r="A180" s="48" t="s">
        <v>289</v>
      </c>
      <c r="B180" s="50" t="s">
        <v>290</v>
      </c>
      <c r="D180" t="str">
        <v>Toombs County Board of Education</v>
      </c>
    </row>
    <row r="181" spans="1:4" x14ac:dyDescent="0.2">
      <c r="A181" s="46" t="s">
        <v>105</v>
      </c>
      <c r="B181" s="47" t="s">
        <v>106</v>
      </c>
      <c r="D181" t="str">
        <v>Towns County Board of Education</v>
      </c>
    </row>
    <row r="182" spans="1:4" x14ac:dyDescent="0.2">
      <c r="A182" s="48" t="s">
        <v>171</v>
      </c>
      <c r="B182" s="50" t="s">
        <v>172</v>
      </c>
      <c r="D182" t="str">
        <v>Treutlen County Board of Education</v>
      </c>
    </row>
    <row r="183" spans="1:4" x14ac:dyDescent="0.2">
      <c r="A183" s="46" t="s">
        <v>173</v>
      </c>
      <c r="B183" s="47" t="s">
        <v>174</v>
      </c>
      <c r="D183" t="str">
        <v>Troup County Board of Education</v>
      </c>
    </row>
    <row r="184" spans="1:4" x14ac:dyDescent="0.2">
      <c r="A184" s="48" t="s">
        <v>320</v>
      </c>
      <c r="B184" s="50" t="s">
        <v>321</v>
      </c>
      <c r="D184" t="str">
        <v>Turner County Board of Education</v>
      </c>
    </row>
    <row r="185" spans="1:4" x14ac:dyDescent="0.2">
      <c r="A185" s="46" t="s">
        <v>121</v>
      </c>
      <c r="B185" s="47" t="s">
        <v>122</v>
      </c>
      <c r="D185" t="str">
        <v>Twiggs County Board of Education</v>
      </c>
    </row>
    <row r="186" spans="1:4" x14ac:dyDescent="0.2">
      <c r="A186" s="48" t="s">
        <v>355</v>
      </c>
      <c r="B186" s="50" t="s">
        <v>356</v>
      </c>
      <c r="D186" t="str">
        <v>Union County Board of Education</v>
      </c>
    </row>
    <row r="187" spans="1:4" x14ac:dyDescent="0.2">
      <c r="A187" s="46" t="s">
        <v>355</v>
      </c>
      <c r="B187" s="47" t="s">
        <v>457</v>
      </c>
      <c r="D187" t="str">
        <v>Walker County Board of Education</v>
      </c>
    </row>
    <row r="188" spans="1:4" x14ac:dyDescent="0.2">
      <c r="A188" s="48" t="s">
        <v>333</v>
      </c>
      <c r="B188" s="50" t="s">
        <v>334</v>
      </c>
      <c r="D188" t="str">
        <v>Walton County Board of Education</v>
      </c>
    </row>
    <row r="189" spans="1:4" x14ac:dyDescent="0.2">
      <c r="A189" s="46" t="s">
        <v>250</v>
      </c>
      <c r="B189" s="47" t="s">
        <v>251</v>
      </c>
      <c r="D189" t="str">
        <v>Ware County Board of Education</v>
      </c>
    </row>
    <row r="190" spans="1:4" x14ac:dyDescent="0.2">
      <c r="A190" s="48" t="s">
        <v>326</v>
      </c>
      <c r="B190" s="50" t="s">
        <v>327</v>
      </c>
      <c r="D190" t="str">
        <v>Warren County Board of Education</v>
      </c>
    </row>
    <row r="191" spans="1:4" x14ac:dyDescent="0.2">
      <c r="A191" s="46" t="s">
        <v>260</v>
      </c>
      <c r="B191" s="47" t="s">
        <v>261</v>
      </c>
      <c r="D191" t="str">
        <v>Washington County Board of Education</v>
      </c>
    </row>
    <row r="192" spans="1:4" x14ac:dyDescent="0.2">
      <c r="A192" s="48" t="s">
        <v>209</v>
      </c>
      <c r="B192" s="50" t="s">
        <v>210</v>
      </c>
      <c r="D192" t="str">
        <v>Wayne County Board of Education</v>
      </c>
    </row>
    <row r="193" spans="1:4" x14ac:dyDescent="0.2">
      <c r="A193" s="46" t="s">
        <v>133</v>
      </c>
      <c r="B193" s="47" t="s">
        <v>134</v>
      </c>
      <c r="D193" t="str">
        <v>Webster County Board of Education</v>
      </c>
    </row>
    <row r="194" spans="1:4" x14ac:dyDescent="0.2">
      <c r="A194" s="48" t="s">
        <v>133</v>
      </c>
      <c r="B194" s="50" t="s">
        <v>330</v>
      </c>
      <c r="D194" t="str">
        <v>West Georgia R.E.S.A.</v>
      </c>
    </row>
    <row r="195" spans="1:4" x14ac:dyDescent="0.2">
      <c r="A195" s="46" t="s">
        <v>157</v>
      </c>
      <c r="B195" s="47" t="s">
        <v>158</v>
      </c>
      <c r="D195" t="str">
        <v>Wheeler County Board of Education</v>
      </c>
    </row>
    <row r="196" spans="1:4" x14ac:dyDescent="0.2">
      <c r="A196" s="48" t="s">
        <v>143</v>
      </c>
      <c r="B196" s="50" t="s">
        <v>144</v>
      </c>
      <c r="D196" t="str">
        <v>White County Board of Education</v>
      </c>
    </row>
    <row r="197" spans="1:4" x14ac:dyDescent="0.2">
      <c r="A197" s="46" t="s">
        <v>117</v>
      </c>
      <c r="B197" s="47" t="s">
        <v>118</v>
      </c>
      <c r="D197" t="str">
        <v>Whitfield County Board of Education</v>
      </c>
    </row>
    <row r="198" spans="1:4" x14ac:dyDescent="0.2">
      <c r="A198" s="48" t="s">
        <v>439</v>
      </c>
      <c r="B198" s="50" t="s">
        <v>440</v>
      </c>
      <c r="D198" t="str">
        <v>Wilcox County Board of Education</v>
      </c>
    </row>
    <row r="199" spans="1:4" x14ac:dyDescent="0.2">
      <c r="A199" s="46" t="s">
        <v>89</v>
      </c>
      <c r="B199" s="47" t="s">
        <v>90</v>
      </c>
      <c r="D199" t="str">
        <v>Wilkes County Board of Education</v>
      </c>
    </row>
    <row r="200" spans="1:4" x14ac:dyDescent="0.2">
      <c r="A200" s="48" t="s">
        <v>403</v>
      </c>
      <c r="B200" s="50" t="s">
        <v>404</v>
      </c>
      <c r="D200" t="str">
        <v>Wilkinson County Board of Education</v>
      </c>
    </row>
    <row r="201" spans="1:4" x14ac:dyDescent="0.2">
      <c r="A201" s="46" t="s">
        <v>177</v>
      </c>
      <c r="B201" s="47" t="s">
        <v>178</v>
      </c>
      <c r="D201" t="str">
        <v>Worth County Board of Education</v>
      </c>
    </row>
  </sheetData>
  <pageMargins left="0.7" right="0.7" top="0.75" bottom="0.75" header="0.3" footer="0.3"/>
  <pageSetup orientation="portrait" r:id="rId1"/>
  <customProperties>
    <customPr name="OrphanNamesChecked" r:id="rId2"/>
  </customProperties>
</worksheet>
</file>

<file path=docMetadata/LabelInfo.xml><?xml version="1.0" encoding="utf-8"?>
<clbl:labelList xmlns:clbl="http://schemas.microsoft.com/office/2020/mipLabelMetadata">
  <clbl:label id="{2428de24-82ca-4e3c-acd5-aa0185f7c1de}" enabled="1" method="Privileged" siteId="{3ba88d15-70d4-4b83-8474-db703319c2a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comm</vt:lpstr>
      <vt:lpstr>Tax Abatement</vt:lpstr>
      <vt:lpstr>all taxes-12 month</vt:lpstr>
      <vt:lpstr>all taxes-2 month</vt:lpstr>
      <vt:lpstr>all taxes-delinquent</vt:lpstr>
      <vt:lpstr>12 Month (Detail)</vt:lpstr>
      <vt:lpstr>12 Month (Detail) - cont</vt:lpstr>
      <vt:lpstr>2 Month (Detail)</vt:lpstr>
      <vt:lpstr>TAX_CONF_DTL</vt:lpstr>
      <vt:lpstr>TAX_CONF_HD</vt:lpstr>
      <vt:lpstr>School District Listing</vt:lpstr>
      <vt:lpstr>EntityID</vt:lpstr>
      <vt:lpstr>FY</vt:lpstr>
      <vt:lpstr>School_District</vt:lpstr>
      <vt:lpstr>SD_SearchTerm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TAX COMMISSIONER REQUEST</dc:title>
  <dc:creator>Roy E. Conley</dc:creator>
  <cp:lastModifiedBy>Taylor Seymour</cp:lastModifiedBy>
  <cp:lastPrinted>2025-07-14T14:32:12Z</cp:lastPrinted>
  <dcterms:created xsi:type="dcterms:W3CDTF">2009-08-05T14:49:48Z</dcterms:created>
  <dcterms:modified xsi:type="dcterms:W3CDTF">2025-07-14T16:09:48Z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28de24-82ca-4e3c-acd5-aa0185f7c1de_Enabled">
    <vt:lpwstr>true</vt:lpwstr>
  </property>
  <property fmtid="{D5CDD505-2E9C-101B-9397-08002B2CF9AE}" pid="3" name="MSIP_Label_2428de24-82ca-4e3c-acd5-aa0185f7c1de_SetDate">
    <vt:lpwstr>2021-08-18T17:07:44Z</vt:lpwstr>
  </property>
  <property fmtid="{D5CDD505-2E9C-101B-9397-08002B2CF9AE}" pid="4" name="MSIP_Label_2428de24-82ca-4e3c-acd5-aa0185f7c1de_Method">
    <vt:lpwstr>Privileged</vt:lpwstr>
  </property>
  <property fmtid="{D5CDD505-2E9C-101B-9397-08002B2CF9AE}" pid="5" name="MSIP_Label_2428de24-82ca-4e3c-acd5-aa0185f7c1de_Name">
    <vt:lpwstr>2428de24-82ca-4e3c-acd5-aa0185f7c1de</vt:lpwstr>
  </property>
  <property fmtid="{D5CDD505-2E9C-101B-9397-08002B2CF9AE}" pid="6" name="MSIP_Label_2428de24-82ca-4e3c-acd5-aa0185f7c1de_SiteId">
    <vt:lpwstr>3ba88d15-70d4-4b83-8474-db703319c2a0</vt:lpwstr>
  </property>
  <property fmtid="{D5CDD505-2E9C-101B-9397-08002B2CF9AE}" pid="7" name="MSIP_Label_2428de24-82ca-4e3c-acd5-aa0185f7c1de_ActionId">
    <vt:lpwstr>baba1ff6-84ca-4dbd-bdfe-33e75bb2ac1d</vt:lpwstr>
  </property>
  <property fmtid="{D5CDD505-2E9C-101B-9397-08002B2CF9AE}" pid="8" name="MSIP_Label_2428de24-82ca-4e3c-acd5-aa0185f7c1de_ContentBits">
    <vt:lpwstr>0</vt:lpwstr>
  </property>
</Properties>
</file>